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OC &amp; Legend" sheetId="1" state="visible" r:id="rId1"/>
    <sheet xmlns:r="http://schemas.openxmlformats.org/officeDocument/2006/relationships" name="Functional Test Checklist" sheetId="2" state="visible" r:id="rId2"/>
    <sheet xmlns:r="http://schemas.openxmlformats.org/officeDocument/2006/relationships" name="PLC Automated Tests" sheetId="3" state="visible" r:id="rId3"/>
    <sheet xmlns:r="http://schemas.openxmlformats.org/officeDocument/2006/relationships" name="Punch List Ledger"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19">
    <font>
      <name val="Calibri"/>
      <family val="2"/>
      <color theme="1"/>
      <sz val="11"/>
      <scheme val="minor"/>
    </font>
    <font>
      <name val="Calibri"/>
      <b val="1"/>
      <color rgb="001F497D"/>
      <sz val="16"/>
    </font>
    <font>
      <name val="Calibri"/>
      <i val="1"/>
      <color rgb="00595959"/>
      <sz val="10"/>
    </font>
    <font>
      <name val="Calibri"/>
      <b val="1"/>
      <color rgb="00FFFFFF"/>
      <sz val="11"/>
    </font>
    <font>
      <name val="Calibri"/>
      <b val="1"/>
      <color rgb="00000000"/>
      <sz val="11"/>
    </font>
    <font>
      <name val="Calibri"/>
      <color rgb="00000000"/>
      <sz val="11"/>
    </font>
    <font>
      <name val="Calibri"/>
      <b val="1"/>
      <color rgb="000563C1"/>
      <sz val="11"/>
      <u val="single"/>
    </font>
    <font>
      <name val="Calibri"/>
      <b val="1"/>
      <color rgb="00595959"/>
      <sz val="9"/>
    </font>
    <font>
      <name val="Calibri"/>
      <b val="1"/>
      <color rgb="001F497D"/>
      <sz val="18"/>
    </font>
    <font>
      <name val="Calibri"/>
      <b val="1"/>
      <color rgb="00006100"/>
      <sz val="11"/>
    </font>
    <font>
      <name val="Calibri"/>
      <b val="1"/>
      <color rgb="009C0006"/>
      <sz val="11"/>
    </font>
    <font>
      <name val="Calibri"/>
      <b val="1"/>
      <color rgb="009C6500"/>
      <sz val="11"/>
    </font>
    <font>
      <name val="Calibri"/>
      <sz val="11"/>
    </font>
    <font>
      <name val="Calibri"/>
      <b val="1"/>
      <sz val="11"/>
    </font>
    <font>
      <name val="Calibri"/>
      <b val="1"/>
      <color rgb="000563C1"/>
      <sz val="11"/>
    </font>
    <font>
      <name val="Calibri"/>
      <b val="1"/>
      <color rgb="00FFFFFF"/>
      <sz val="10"/>
    </font>
    <font>
      <name val="Calibri"/>
      <b val="1"/>
      <color rgb="00333333"/>
      <sz val="10"/>
    </font>
    <font>
      <name val="Calibri"/>
      <color rgb="00000000"/>
      <sz val="10"/>
    </font>
    <font>
      <name val="Calibri"/>
      <b val="1"/>
      <color rgb="001F497D"/>
      <sz val="14"/>
    </font>
  </fonts>
  <fills count="14">
    <fill>
      <patternFill/>
    </fill>
    <fill>
      <patternFill patternType="gray125"/>
    </fill>
    <fill>
      <patternFill patternType="solid">
        <fgColor rgb="002F5597"/>
        <bgColor rgb="002F5597"/>
      </patternFill>
    </fill>
    <fill>
      <patternFill patternType="solid">
        <fgColor rgb="001F4E78"/>
        <bgColor rgb="001F4E78"/>
      </patternFill>
    </fill>
    <fill>
      <patternFill patternType="solid">
        <fgColor rgb="00DDEBF7"/>
        <bgColor rgb="00DDEBF7"/>
      </patternFill>
    </fill>
    <fill>
      <patternFill patternType="solid">
        <fgColor rgb="00E2EFDA"/>
        <bgColor rgb="00E2EFDA"/>
      </patternFill>
    </fill>
    <fill>
      <patternFill patternType="solid">
        <fgColor rgb="00F2F2F2"/>
        <bgColor rgb="00F2F2F2"/>
      </patternFill>
    </fill>
    <fill>
      <patternFill patternType="solid">
        <fgColor rgb="00FFF2CC"/>
        <bgColor rgb="00FFF2CC"/>
      </patternFill>
    </fill>
    <fill>
      <patternFill patternType="solid">
        <fgColor rgb="00C6EFCE"/>
        <bgColor rgb="00C6EFCE"/>
      </patternFill>
    </fill>
    <fill>
      <patternFill patternType="solid">
        <fgColor rgb="00FFC7CE"/>
        <bgColor rgb="00FFC7CE"/>
      </patternFill>
    </fill>
    <fill>
      <patternFill patternType="solid">
        <fgColor rgb="00FFEB9C"/>
        <bgColor rgb="00FFEB9C"/>
      </patternFill>
    </fill>
    <fill>
      <patternFill patternType="solid">
        <fgColor rgb="00FFFFFF"/>
        <bgColor rgb="00FFFFFF"/>
      </patternFill>
    </fill>
    <fill>
      <patternFill patternType="solid">
        <fgColor rgb="004472C4"/>
        <bgColor rgb="004472C4"/>
      </patternFill>
    </fill>
    <fill>
      <patternFill patternType="solid">
        <fgColor rgb="001F4E78"/>
      </patternFill>
    </fill>
  </fills>
  <borders count="9">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left style="thin">
        <color rgb="00D9D9D9"/>
      </left>
      <right style="thin">
        <color rgb="00D9D9D9"/>
      </right>
      <top style="thin">
        <color rgb="00D9D9D9"/>
      </top>
      <bottom style="thin">
        <color rgb="00D9D9D9"/>
      </bottom>
    </border>
    <border>
      <bottom style="medium">
        <color rgb="001F4E78"/>
      </bottom>
    </border>
    <border>
      <left style="thin">
        <color rgb="00000000"/>
      </left>
      <right style="thin">
        <color rgb="00000000"/>
      </right>
      <top style="thin">
        <color rgb="00000000"/>
      </top>
      <bottom style="thin">
        <color rgb="00000000"/>
      </bottom>
    </border>
  </borders>
  <cellStyleXfs count="1">
    <xf numFmtId="0" fontId="0" fillId="0" borderId="0"/>
  </cellStyleXfs>
  <cellXfs count="76">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3" fillId="3" borderId="1" applyAlignment="1" pivotButton="0" quotePrefix="0" xfId="0">
      <alignment horizontal="center" vertical="center"/>
    </xf>
    <xf numFmtId="0" fontId="4" fillId="0" borderId="1" applyAlignment="1" pivotButton="0" quotePrefix="0" xfId="0">
      <alignment horizontal="left" vertical="center"/>
    </xf>
    <xf numFmtId="0" fontId="5" fillId="0" borderId="1" applyAlignment="1" pivotButton="0" quotePrefix="0" xfId="0">
      <alignment horizontal="left" vertical="center" wrapText="1"/>
    </xf>
    <xf numFmtId="0" fontId="6" fillId="0" borderId="1" applyAlignment="1" pivotButton="0" quotePrefix="0" xfId="0">
      <alignment horizontal="center" vertical="center"/>
    </xf>
    <xf numFmtId="0" fontId="5" fillId="0" borderId="1" applyAlignment="1" pivotButton="0" quotePrefix="0" xfId="0">
      <alignment horizontal="center" vertical="center"/>
    </xf>
    <xf numFmtId="0" fontId="4" fillId="4" borderId="1" applyAlignment="1" pivotButton="0" quotePrefix="0" xfId="0">
      <alignment horizontal="center" vertical="center"/>
    </xf>
    <xf numFmtId="0" fontId="4" fillId="0" borderId="1" applyAlignment="1" pivotButton="0" quotePrefix="0" xfId="0">
      <alignment horizontal="center" vertical="center"/>
    </xf>
    <xf numFmtId="0" fontId="4" fillId="5" borderId="1" applyAlignment="1" pivotButton="0" quotePrefix="0" xfId="0">
      <alignment horizontal="center" vertical="center"/>
    </xf>
    <xf numFmtId="0" fontId="4" fillId="6" borderId="1" applyAlignment="1" pivotButton="0" quotePrefix="0" xfId="0">
      <alignment horizontal="center" vertical="center"/>
    </xf>
    <xf numFmtId="0" fontId="4" fillId="7" borderId="1" applyAlignment="1" pivotButton="0" quotePrefix="0" xfId="0">
      <alignment horizontal="center" vertical="center"/>
    </xf>
    <xf numFmtId="0" fontId="7" fillId="6" borderId="1" applyAlignment="1" pivotButton="0" quotePrefix="0" xfId="0">
      <alignment horizontal="center" vertical="center"/>
    </xf>
    <xf numFmtId="0" fontId="0" fillId="6" borderId="1" pivotButton="0" quotePrefix="0" xfId="0"/>
    <xf numFmtId="0" fontId="8" fillId="4" borderId="1" applyAlignment="1" pivotButton="0" quotePrefix="0" xfId="0">
      <alignment horizontal="center" vertical="center"/>
    </xf>
    <xf numFmtId="0" fontId="0" fillId="4" borderId="1" pivotButton="0" quotePrefix="0" xfId="0"/>
    <xf numFmtId="0" fontId="8" fillId="5" borderId="1" applyAlignment="1" pivotButton="0" quotePrefix="0" xfId="0">
      <alignment horizontal="center" vertical="center"/>
    </xf>
    <xf numFmtId="0" fontId="0" fillId="5" borderId="1" pivotButton="0" quotePrefix="0" xfId="0"/>
    <xf numFmtId="164" fontId="8" fillId="5" borderId="1" applyAlignment="1" pivotButton="0" quotePrefix="0" xfId="0">
      <alignment horizontal="center" vertical="center"/>
    </xf>
    <xf numFmtId="0" fontId="3" fillId="3" borderId="1" applyAlignment="1" pivotButton="0" quotePrefix="0" xfId="0">
      <alignment horizontal="center" vertical="center" wrapText="1"/>
    </xf>
    <xf numFmtId="0" fontId="9" fillId="8" borderId="1" applyAlignment="1" pivotButton="0" quotePrefix="0" xfId="0">
      <alignment horizontal="center" vertical="center"/>
    </xf>
    <xf numFmtId="0" fontId="5" fillId="0" borderId="1" applyAlignment="1" pivotButton="0" quotePrefix="0" xfId="0">
      <alignment horizontal="left" vertical="center"/>
    </xf>
    <xf numFmtId="0" fontId="5" fillId="6" borderId="1" applyAlignment="1" pivotButton="0" quotePrefix="0" xfId="0">
      <alignment horizontal="center" vertical="center"/>
    </xf>
    <xf numFmtId="0" fontId="5" fillId="6" borderId="1" applyAlignment="1" pivotButton="0" quotePrefix="0" xfId="0">
      <alignment horizontal="left" vertical="center" wrapText="1"/>
    </xf>
    <xf numFmtId="0" fontId="5" fillId="6" borderId="1" applyAlignment="1" pivotButton="0" quotePrefix="0" xfId="0">
      <alignment horizontal="left" vertical="center"/>
    </xf>
    <xf numFmtId="0" fontId="10" fillId="9" borderId="1" applyAlignment="1" pivotButton="0" quotePrefix="0" xfId="0">
      <alignment horizontal="center" vertical="center"/>
    </xf>
    <xf numFmtId="0" fontId="11" fillId="10" borderId="1" applyAlignment="1" pivotButton="0" quotePrefix="0" xfId="0">
      <alignment horizontal="center" vertical="center"/>
    </xf>
    <xf numFmtId="0" fontId="0" fillId="0" borderId="1" applyAlignment="1" pivotButton="0" quotePrefix="0" xfId="0">
      <alignment horizontal="center" vertical="center"/>
    </xf>
    <xf numFmtId="0" fontId="0" fillId="0" borderId="1" applyAlignment="1" pivotButton="0" quotePrefix="0" xfId="0">
      <alignment horizontal="left" vertical="center"/>
    </xf>
    <xf numFmtId="0" fontId="0" fillId="4" borderId="1" applyAlignment="1" pivotButton="0" quotePrefix="0" xfId="0">
      <alignment horizontal="left" vertical="center"/>
    </xf>
    <xf numFmtId="0" fontId="0" fillId="4" borderId="1" applyAlignment="1" pivotButton="0" quotePrefix="0" xfId="0">
      <alignment horizontal="center" vertical="center"/>
    </xf>
    <xf numFmtId="0" fontId="0" fillId="6" borderId="1" applyAlignment="1" pivotButton="0" quotePrefix="0" xfId="0">
      <alignment horizontal="center" vertical="center"/>
    </xf>
    <xf numFmtId="0" fontId="0" fillId="6" borderId="1" applyAlignment="1" pivotButton="0" quotePrefix="0" xfId="0">
      <alignment horizontal="left" vertical="center"/>
    </xf>
    <xf numFmtId="0" fontId="10" fillId="0" borderId="1" applyAlignment="1" pivotButton="0" quotePrefix="0" xfId="0">
      <alignment horizontal="center" vertical="center"/>
    </xf>
    <xf numFmtId="0" fontId="10" fillId="6" borderId="1" applyAlignment="1" pivotButton="0" quotePrefix="0" xfId="0">
      <alignment horizontal="center" vertical="center"/>
    </xf>
    <xf numFmtId="0" fontId="14" fillId="0" borderId="1" applyAlignment="1" pivotButton="0" quotePrefix="0" xfId="0">
      <alignment horizontal="center" vertical="center"/>
    </xf>
    <xf numFmtId="0" fontId="0" fillId="0" borderId="4" pivotButton="0" quotePrefix="0" xfId="0"/>
    <xf numFmtId="0" fontId="0" fillId="0" borderId="5" pivotButton="0" quotePrefix="0" xfId="0"/>
    <xf numFmtId="164" fontId="8" fillId="4" borderId="1" applyAlignment="1" pivotButton="0" quotePrefix="0" xfId="0">
      <alignment horizontal="center" vertical="center"/>
    </xf>
    <xf numFmtId="0" fontId="13" fillId="11" borderId="1" applyAlignment="1" pivotButton="0" quotePrefix="0" xfId="0">
      <alignment horizontal="center" vertical="center"/>
    </xf>
    <xf numFmtId="0" fontId="12" fillId="11" borderId="1" applyAlignment="1" pivotButton="0" quotePrefix="0" xfId="0">
      <alignment horizontal="left" vertical="center" wrapText="1"/>
    </xf>
    <xf numFmtId="0" fontId="12" fillId="11" borderId="1" applyAlignment="1" pivotButton="0" quotePrefix="0" xfId="0">
      <alignment horizontal="center" vertical="center"/>
    </xf>
    <xf numFmtId="3" fontId="12" fillId="11" borderId="1" applyAlignment="1" pivotButton="0" quotePrefix="0" xfId="0">
      <alignment horizontal="right" vertical="center"/>
    </xf>
    <xf numFmtId="0" fontId="13" fillId="6" borderId="1" applyAlignment="1" pivotButton="0" quotePrefix="0" xfId="0">
      <alignment horizontal="center" vertical="center"/>
    </xf>
    <xf numFmtId="0" fontId="12" fillId="6" borderId="1" applyAlignment="1" pivotButton="0" quotePrefix="0" xfId="0">
      <alignment horizontal="left" vertical="center" wrapText="1"/>
    </xf>
    <xf numFmtId="0" fontId="12" fillId="6" borderId="1" applyAlignment="1" pivotButton="0" quotePrefix="0" xfId="0">
      <alignment horizontal="center" vertical="center"/>
    </xf>
    <xf numFmtId="3" fontId="12" fillId="6" borderId="1" applyAlignment="1" pivotButton="0" quotePrefix="0" xfId="0">
      <alignment horizontal="right" vertical="center"/>
    </xf>
    <xf numFmtId="0" fontId="13" fillId="4" borderId="1" applyAlignment="1" pivotButton="0" quotePrefix="0" xfId="0">
      <alignment horizontal="center" vertical="center"/>
    </xf>
    <xf numFmtId="0" fontId="12" fillId="4" borderId="1" applyAlignment="1" pivotButton="0" quotePrefix="0" xfId="0">
      <alignment horizontal="left" vertical="center" wrapText="1"/>
    </xf>
    <xf numFmtId="0" fontId="12" fillId="4" borderId="1" applyAlignment="1" pivotButton="0" quotePrefix="0" xfId="0">
      <alignment horizontal="center" vertical="center"/>
    </xf>
    <xf numFmtId="0" fontId="12" fillId="4" borderId="1" applyAlignment="1" pivotButton="0" quotePrefix="0" xfId="0">
      <alignment horizontal="right" vertical="center"/>
    </xf>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15" fillId="12" borderId="0" applyAlignment="1" pivotButton="0" quotePrefix="0" xfId="0">
      <alignment horizontal="left" vertical="center"/>
    </xf>
    <xf numFmtId="0" fontId="16" fillId="0" borderId="0" applyAlignment="1" pivotButton="0" quotePrefix="0" xfId="0">
      <alignment horizontal="left" vertical="center"/>
    </xf>
    <xf numFmtId="0" fontId="17" fillId="4" borderId="6" applyAlignment="1" pivotButton="0" quotePrefix="0" xfId="0">
      <alignment horizontal="center" vertical="center"/>
    </xf>
    <xf numFmtId="0" fontId="7" fillId="6" borderId="6" applyAlignment="1" pivotButton="0" quotePrefix="0" xfId="0">
      <alignment horizontal="center" vertical="center"/>
    </xf>
    <xf numFmtId="0" fontId="18" fillId="5" borderId="6" applyAlignment="1" pivotButton="0" quotePrefix="0" xfId="0">
      <alignment horizontal="center" vertical="center"/>
    </xf>
    <xf numFmtId="164" fontId="18" fillId="5" borderId="6" applyAlignment="1" pivotButton="0" quotePrefix="0" xfId="0">
      <alignment horizontal="center" vertical="center"/>
    </xf>
    <xf numFmtId="0" fontId="3" fillId="3" borderId="7" applyAlignment="1" pivotButton="0" quotePrefix="0" xfId="0">
      <alignment horizontal="center" vertical="center"/>
    </xf>
    <xf numFmtId="0" fontId="4" fillId="6" borderId="6" applyAlignment="1" pivotButton="0" quotePrefix="0" xfId="0">
      <alignment horizontal="center" vertical="center"/>
    </xf>
    <xf numFmtId="0" fontId="5" fillId="6" borderId="6" applyAlignment="1" pivotButton="0" quotePrefix="0" xfId="0">
      <alignment horizontal="center" vertical="center"/>
    </xf>
    <xf numFmtId="0" fontId="5" fillId="6" borderId="6" applyAlignment="1" pivotButton="0" quotePrefix="0" xfId="0">
      <alignment horizontal="left" vertical="center"/>
    </xf>
    <xf numFmtId="0" fontId="5" fillId="6" borderId="6" applyAlignment="1" pivotButton="0" quotePrefix="0" xfId="0">
      <alignment horizontal="right" vertical="center"/>
    </xf>
    <xf numFmtId="0" fontId="4" fillId="0" borderId="6" applyAlignment="1" pivotButton="0" quotePrefix="0" xfId="0">
      <alignment horizontal="center" vertical="center"/>
    </xf>
    <xf numFmtId="0" fontId="5" fillId="0" borderId="6" applyAlignment="1" pivotButton="0" quotePrefix="0" xfId="0">
      <alignment horizontal="center" vertical="center"/>
    </xf>
    <xf numFmtId="0" fontId="5" fillId="0" borderId="6" applyAlignment="1" pivotButton="0" quotePrefix="0" xfId="0">
      <alignment horizontal="left" vertical="center"/>
    </xf>
    <xf numFmtId="0" fontId="5" fillId="0" borderId="6" applyAlignment="1" pivotButton="0" quotePrefix="0" xfId="0">
      <alignment horizontal="right" vertical="center"/>
    </xf>
    <xf numFmtId="0" fontId="4" fillId="4" borderId="6" applyAlignment="1" pivotButton="0" quotePrefix="0" xfId="0">
      <alignment horizontal="center" vertical="center"/>
    </xf>
    <xf numFmtId="0" fontId="5" fillId="4" borderId="6" applyAlignment="1" pivotButton="0" quotePrefix="0" xfId="0">
      <alignment horizontal="center" vertical="center"/>
    </xf>
    <xf numFmtId="0" fontId="5" fillId="4" borderId="6" applyAlignment="1" pivotButton="0" quotePrefix="0" xfId="0">
      <alignment horizontal="left" vertical="center"/>
    </xf>
    <xf numFmtId="0" fontId="5" fillId="4" borderId="6" applyAlignment="1" pivotButton="0" quotePrefix="0" xfId="0">
      <alignment horizontal="right" vertical="center"/>
    </xf>
    <xf numFmtId="0" fontId="3" fillId="13" borderId="8" applyAlignment="1" pivotButton="0" quotePrefix="0" xfId="0">
      <alignment horizontal="center" vertical="center" wrapText="1"/>
    </xf>
    <xf numFmtId="0" fontId="5" fillId="0" borderId="8" applyAlignment="1" pivotButton="0" quotePrefix="0" xfId="0">
      <alignment horizontal="left" vertical="center" wrapText="1"/>
    </xf>
  </cellXfs>
  <cellStyles count="1">
    <cellStyle name="Normal" xfId="0" builtinId="0" hidden="0"/>
  </cellStyles>
  <dxfs count="2">
    <dxf>
      <font>
        <name val="Calibri"/>
        <b val="1"/>
        <color rgb="00006100"/>
        <sz val="11"/>
      </font>
      <fill>
        <patternFill patternType="solid">
          <fgColor rgb="00C6EFCE"/>
          <bgColor rgb="00C6EFCE"/>
        </patternFill>
      </fill>
    </dxf>
    <dxf>
      <font>
        <name val="Calibri"/>
        <b val="1"/>
        <color rgb="009C0006"/>
        <sz val="11"/>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OC &amp; Legend!A1" TargetMode="External" Id="rId1"/><Relationship Type="http://schemas.openxmlformats.org/officeDocument/2006/relationships/hyperlink" Target="#Functional Test Checklist!A1" TargetMode="External" Id="rId2"/><Relationship Type="http://schemas.openxmlformats.org/officeDocument/2006/relationships/hyperlink" Target="#Punch List Ledger!A1" TargetMode="External" Id="rId3"/><Relationship Type="http://schemas.openxmlformats.org/officeDocument/2006/relationships/hyperlink" Target="#PLC Automated Tests!A1" TargetMode="External" Id="rId4"/></Relationships>
</file>

<file path=xl/worksheets/sheet1.xml><?xml version="1.0" encoding="utf-8"?>
<worksheet xmlns="http://schemas.openxmlformats.org/spreadsheetml/2006/main">
  <sheetPr>
    <outlinePr summaryBelow="1" summaryRight="1"/>
    <pageSetUpPr/>
  </sheetPr>
  <dimension ref="B2:E17"/>
  <sheetViews>
    <sheetView showGridLines="0" workbookViewId="0">
      <selection activeCell="A1" sqref="A1"/>
    </sheetView>
  </sheetViews>
  <sheetFormatPr baseColWidth="8" defaultRowHeight="15"/>
  <cols>
    <col width="25" customWidth="1" min="2" max="2"/>
    <col width="45" customWidth="1" min="3" max="3"/>
    <col width="45" customWidth="1" min="4" max="4"/>
    <col width="25" customWidth="1" min="5" max="5"/>
  </cols>
  <sheetData>
    <row r="2">
      <c r="B2" s="1" t="inlineStr">
        <is>
          <t>IEC 62381 / ISA-62381 PLC/DCS Functional Test Suite</t>
        </is>
      </c>
    </row>
    <row r="3">
      <c r="B3" s="2" t="inlineStr">
        <is>
          <t>Generated 2026-08-15 | Version 1.0 (Technical Audit Template)</t>
        </is>
      </c>
    </row>
    <row r="5">
      <c r="B5" s="3" t="inlineStr">
        <is>
          <t>TABLE OF CONTENTS</t>
        </is>
      </c>
    </row>
    <row r="6">
      <c r="B6" s="4" t="inlineStr">
        <is>
          <t>Sheet Name</t>
        </is>
      </c>
      <c r="C6" s="4" t="inlineStr">
        <is>
          <t>Description</t>
        </is>
      </c>
      <c r="D6" s="4" t="inlineStr">
        <is>
          <t>Hyperlink</t>
        </is>
      </c>
      <c r="E6" s="4" t="inlineStr">
        <is>
          <t>IEC 62381 Clause Ref</t>
        </is>
      </c>
    </row>
    <row r="7">
      <c r="B7" s="5" t="inlineStr">
        <is>
          <t>TOC &amp; Legend</t>
        </is>
      </c>
      <c r="C7" s="6" t="inlineStr">
        <is>
          <t>Table of contents, model versioning, and cell formatting guidelines.</t>
        </is>
      </c>
      <c r="D7" s="7" t="inlineStr">
        <is>
          <t>Go →</t>
        </is>
      </c>
      <c r="E7" s="8" t="inlineStr">
        <is>
          <t>N/A</t>
        </is>
      </c>
    </row>
    <row r="8">
      <c r="B8" s="5" t="inlineStr">
        <is>
          <t>Functional Test Checklist</t>
        </is>
      </c>
      <c r="C8" s="6" t="inlineStr">
        <is>
          <t>Complete execution checklists of PLC/DCS software, logic, redundancy, and HMI functions.</t>
        </is>
      </c>
      <c r="D8" s="7" t="inlineStr">
        <is>
          <t>Go →</t>
        </is>
      </c>
      <c r="E8" s="8" t="inlineStr">
        <is>
          <t>Clause 5.2 / Annex A.3</t>
        </is>
      </c>
    </row>
    <row r="9">
      <c r="B9" s="5" t="inlineStr">
        <is>
          <t>Punch List Ledger</t>
        </is>
      </c>
      <c r="C9" s="6" t="inlineStr">
        <is>
          <t>Audit-ready tracking register for non-conformities, severity categories, and closure gates.</t>
        </is>
      </c>
      <c r="D9" s="7" t="inlineStr">
        <is>
          <t>Go →</t>
        </is>
      </c>
      <c r="E9" s="8" t="inlineStr">
        <is>
          <t>Clause 5.4 / 3.1.16</t>
        </is>
      </c>
    </row>
    <row r="10">
      <c r="B10" s="5" t="inlineStr">
        <is>
          <t>PLC Automated Tests</t>
        </is>
      </c>
      <c r="C10" s="23" t="inlineStr">
        <is>
          <t>Automated assertion-based functional test execution log, synchronized with PLC Tester.</t>
        </is>
      </c>
      <c r="D10" s="37" t="inlineStr">
        <is>
          <t>Go →</t>
        </is>
      </c>
      <c r="E10" s="8" t="inlineStr">
        <is>
          <t>Clause 5.2 / Annex A.3</t>
        </is>
      </c>
    </row>
    <row r="12">
      <c r="B12" s="3" t="inlineStr">
        <is>
          <t>SPREADSHEET COLOR-CODE CONVENTIONS</t>
        </is>
      </c>
    </row>
    <row r="13">
      <c r="B13" s="4" t="inlineStr">
        <is>
          <t>Visual Representation</t>
        </is>
      </c>
      <c r="C13" s="4" t="inlineStr">
        <is>
          <t>Cell Convention</t>
        </is>
      </c>
      <c r="D13" s="4" t="inlineStr">
        <is>
          <t>Role in Testing Workflow</t>
        </is>
      </c>
      <c r="E13" s="4" t="inlineStr">
        <is>
          <t>Expected User Action</t>
        </is>
      </c>
    </row>
    <row r="14">
      <c r="B14" s="9" t="inlineStr">
        <is>
          <t>Input Cells</t>
        </is>
      </c>
      <c r="C14" s="10" t="inlineStr">
        <is>
          <t>Editable Field</t>
        </is>
      </c>
      <c r="D14" s="6" t="inlineStr">
        <is>
          <t>Signals editable cells where testers enter actual values, test dates, and comments.</t>
        </is>
      </c>
      <c r="E14" s="8" t="inlineStr">
        <is>
          <t>User-entered</t>
        </is>
      </c>
    </row>
    <row r="15">
      <c r="B15" s="11" t="inlineStr">
        <is>
          <t>Calculated Cells</t>
        </is>
      </c>
      <c r="C15" s="10" t="inlineStr">
        <is>
          <t>Formula-Driven</t>
        </is>
      </c>
      <c r="D15" s="6" t="inlineStr">
        <is>
          <t>Computed fields (e.g. sums, counts, percent completion, or lookup results).</t>
        </is>
      </c>
      <c r="E15" s="8" t="inlineStr">
        <is>
          <t>Do not modify</t>
        </is>
      </c>
    </row>
    <row r="16">
      <c r="B16" s="12" t="inlineStr">
        <is>
          <t>Zebra Striping</t>
        </is>
      </c>
      <c r="C16" s="10" t="inlineStr">
        <is>
          <t>Alternate Rows</t>
        </is>
      </c>
      <c r="D16" s="6" t="inlineStr">
        <is>
          <t>Improves readability for tracking dense rows of test protocols.</t>
        </is>
      </c>
      <c r="E16" s="8" t="inlineStr">
        <is>
          <t>Visual guide only</t>
        </is>
      </c>
    </row>
    <row r="17">
      <c r="B17" s="13" t="inlineStr">
        <is>
          <t>Placeholder Cells</t>
        </is>
      </c>
      <c r="C17" s="10" t="inlineStr">
        <is>
          <t>Sample Data</t>
        </is>
      </c>
      <c r="D17" s="6" t="inlineStr">
        <is>
          <t>Contains initial placeholder values to demonstrate the sheet logic. Clear to overwrite.</t>
        </is>
      </c>
      <c r="E17" s="8" t="inlineStr">
        <is>
          <t>Replace with actual</t>
        </is>
      </c>
    </row>
  </sheetData>
  <mergeCells count="2">
    <mergeCell ref="B12:E12"/>
    <mergeCell ref="B5:E5"/>
  </mergeCells>
  <hyperlinks>
    <hyperlink xmlns:r="http://schemas.openxmlformats.org/officeDocument/2006/relationships" ref="D7" r:id="rId1"/>
    <hyperlink xmlns:r="http://schemas.openxmlformats.org/officeDocument/2006/relationships" ref="D8" r:id="rId2"/>
    <hyperlink xmlns:r="http://schemas.openxmlformats.org/officeDocument/2006/relationships" ref="D9" r:id="rId3"/>
    <hyperlink xmlns:r="http://schemas.openxmlformats.org/officeDocument/2006/relationships" ref="D10" r:id="rId4"/>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153"/>
  <sheetViews>
    <sheetView showGridLines="0" workbookViewId="0">
      <pane ySplit="7" topLeftCell="A8" activePane="bottomLeft" state="frozen"/>
      <selection pane="bottomLeft" activeCell="A1" sqref="A1"/>
    </sheetView>
  </sheetViews>
  <sheetFormatPr baseColWidth="8" defaultRowHeight="15"/>
  <cols>
    <col width="15" customWidth="1" min="1" max="1"/>
    <col width="12" customWidth="1" min="2" max="2"/>
    <col width="22" customWidth="1" min="3" max="3"/>
    <col width="45" customWidth="1" min="4" max="4"/>
    <col width="45" customWidth="1" min="5" max="5"/>
    <col width="40" customWidth="1" min="6" max="6"/>
    <col width="14" customWidth="1" min="7" max="7"/>
    <col width="18" customWidth="1" min="8" max="8"/>
    <col width="15" customWidth="1" min="9" max="9"/>
    <col width="25" customWidth="1" min="10" max="10"/>
  </cols>
  <sheetData>
    <row r="1">
      <c r="A1" s="1" t="inlineStr">
        <is>
          <t>IEC 62381 / ISA-62381 PLC/DCS Functional Test Checklist</t>
        </is>
      </c>
    </row>
    <row r="2">
      <c r="A2" s="2" t="inlineStr">
        <is>
          <t>Scope: Clause 5.2 / Annex A.3 - Software, Logic, Redundancy, Security, and HMI Functional Tests (Excluding E&amp;I Loop Checks)</t>
        </is>
      </c>
    </row>
    <row r="3"/>
    <row r="4">
      <c r="A4" s="14" t="inlineStr">
        <is>
          <t>TOTAL TEST CASES</t>
        </is>
      </c>
      <c r="B4" s="38" t="n"/>
      <c r="C4" s="39" t="n"/>
      <c r="D4" s="14" t="inlineStr">
        <is>
          <t>PASSED</t>
        </is>
      </c>
      <c r="E4" s="38" t="n"/>
      <c r="F4" s="39" t="n"/>
      <c r="G4" s="14" t="inlineStr">
        <is>
          <t>FAILED</t>
        </is>
      </c>
      <c r="H4" s="38" t="n"/>
      <c r="I4" s="39" t="n"/>
      <c r="J4" s="14" t="inlineStr">
        <is>
          <t>BLOCKED/IP</t>
        </is>
      </c>
      <c r="K4" s="38" t="n"/>
      <c r="L4" s="39" t="n"/>
      <c r="M4" s="14" t="inlineStr">
        <is>
          <t>% COMPLETE</t>
        </is>
      </c>
      <c r="N4" s="38" t="n"/>
      <c r="O4" s="39" t="n"/>
    </row>
    <row r="5">
      <c r="A5" s="16">
        <f>COUNTA(A8:A200)</f>
        <v/>
      </c>
      <c r="B5" s="38" t="n"/>
      <c r="C5" s="39" t="n"/>
      <c r="D5" s="18">
        <f>COUNTIF(G8:G200, "Passed")</f>
        <v/>
      </c>
      <c r="E5" s="38" t="n"/>
      <c r="F5" s="39" t="n"/>
      <c r="G5" s="16">
        <f>COUNTIF(G8:G200, "Failed")</f>
        <v/>
      </c>
      <c r="H5" s="38" t="n"/>
      <c r="I5" s="39" t="n"/>
      <c r="J5" s="16">
        <f>COUNTIF(G8:G200, "Blocked") + COUNTIF(G8:G200, "In Progress")</f>
        <v/>
      </c>
      <c r="K5" s="38" t="n"/>
      <c r="L5" s="39" t="n"/>
      <c r="M5" s="20">
        <f>IFERROR((COUNTIF(G8:G200, "Passed")+COUNTIF(G8:G200, "Failed"))/COUNTA(A8:A200), 0)</f>
        <v/>
      </c>
      <c r="N5" s="38" t="n"/>
      <c r="O5" s="39" t="n"/>
    </row>
    <row r="6"/>
    <row r="7">
      <c r="A7" s="21" t="inlineStr">
        <is>
          <t>Test Case ID</t>
        </is>
      </c>
      <c r="B7" s="21" t="inlineStr">
        <is>
          <t>Annex Ref</t>
        </is>
      </c>
      <c r="C7" s="21" t="inlineStr">
        <is>
          <t>Functional Category</t>
        </is>
      </c>
      <c r="D7" s="21" t="inlineStr">
        <is>
          <t>Test Activity / Description</t>
        </is>
      </c>
      <c r="E7" s="21" t="inlineStr">
        <is>
          <t>Acceptance Criteria / Expected Result</t>
        </is>
      </c>
      <c r="F7" s="21" t="inlineStr">
        <is>
          <t>Actual Observed Result</t>
        </is>
      </c>
      <c r="G7" s="21" t="inlineStr">
        <is>
          <t>Status</t>
        </is>
      </c>
      <c r="H7" s="21" t="inlineStr">
        <is>
          <t>Tester Name</t>
        </is>
      </c>
      <c r="I7" s="21" t="inlineStr">
        <is>
          <t>Execution Date</t>
        </is>
      </c>
      <c r="J7" s="21" t="inlineStr">
        <is>
          <t>Reference Documents / Notes</t>
        </is>
      </c>
    </row>
    <row r="8">
      <c r="A8" s="8" t="inlineStr">
        <is>
          <t>CM-0001-1</t>
        </is>
      </c>
      <c r="B8" s="8" t="n"/>
      <c r="C8" s="6" t="inlineStr">
        <is>
          <t>control_module</t>
        </is>
      </c>
      <c r="D8" s="6" t="inlineStr">
        <is>
          <t>Condition: Analogue input signal drops below 3.5 mA. Action: PLC reads and internally scales the analogue input (configured for 0 to 20 milliamps, raw values 0-4095 bits for Koyo PLCs and 0-32000 for GE PLCs).</t>
        </is>
      </c>
      <c r="E8" s="6" t="inlineStr">
        <is>
          <t>An analogue failure alarm is generated.</t>
        </is>
      </c>
      <c r="F8" s="6" t="n"/>
      <c r="G8" s="8" t="n"/>
      <c r="H8" s="23" t="n"/>
      <c r="I8" s="8" t="n"/>
      <c r="J8" s="6" t="inlineStr">
        <is>
          <t>Page 10</t>
        </is>
      </c>
    </row>
    <row r="9">
      <c r="A9" s="8" t="inlineStr">
        <is>
          <t>CM-0001-2</t>
        </is>
      </c>
      <c r="C9" s="6" t="inlineStr">
        <is>
          <t>control_module</t>
        </is>
      </c>
      <c r="D9" s="6" t="inlineStr">
        <is>
          <t>Condition: The main water flow rate signal (MFT03005: Mains water flow rate) fails. Action: PLC reads the analogue input and the system evaluates the water flow rate signal.</t>
        </is>
      </c>
      <c r="E9" s="6" t="inlineStr">
        <is>
          <t>A 'water quality poor' alarm is generated.</t>
        </is>
      </c>
      <c r="J9" s="6" t="inlineStr">
        <is>
          <t>Page 10</t>
        </is>
      </c>
    </row>
    <row r="10">
      <c r="A10" s="8" t="inlineStr">
        <is>
          <t>CM-0001-3</t>
        </is>
      </c>
      <c r="C10" s="6" t="inlineStr">
        <is>
          <t>control_module</t>
        </is>
      </c>
      <c r="D10" s="6" t="inlineStr">
        <is>
          <t>Condition: Analogue input signals are read from the PLC inputs. Action: Signals are scaled internally, damped using a first order filter, with analogue ranges configured via the OIP.</t>
        </is>
      </c>
      <c r="E10" s="6" t="inlineStr">
        <is>
          <t>The scaled analogue values will be made available on the OIP and SCADA interfaces.</t>
        </is>
      </c>
      <c r="J10" s="6" t="inlineStr">
        <is>
          <t>Page 10</t>
        </is>
      </c>
    </row>
    <row r="11">
      <c r="A11" s="8" t="inlineStr">
        <is>
          <t>PH-0002-1</t>
        </is>
      </c>
      <c r="C11" s="6" t="inlineStr">
        <is>
          <t>phase</t>
        </is>
      </c>
      <c r="D11" s="6" t="inlineStr">
        <is>
          <t>Condition: The chlorination module is enabled and the main water flow rate rises above the 'Initiate Chlorinators Flow' setpoint.
Action: The system initiates the chlorinator.</t>
        </is>
      </c>
      <c r="E11" s="6" t="inlineStr">
        <is>
          <t>Chlorination is initiated.</t>
        </is>
      </c>
      <c r="J11" s="6" t="inlineStr">
        <is>
          <t>Page 11</t>
        </is>
      </c>
    </row>
    <row r="12">
      <c r="A12" s="8" t="inlineStr">
        <is>
          <t>PH-0002-2</t>
        </is>
      </c>
      <c r="C12" s="6" t="inlineStr">
        <is>
          <t>phase</t>
        </is>
      </c>
      <c r="D12" s="6" t="inlineStr">
        <is>
          <t>Condition: The chlorinator has been running within the previous two minutes.
Action: A call to re-initiate the chlorinator occurs before the two minute delay has expired.</t>
        </is>
      </c>
      <c r="E12" s="6" t="inlineStr">
        <is>
          <t>The chlorinator will not re-initiate until the two minute delay has expired.</t>
        </is>
      </c>
      <c r="J12" s="6" t="inlineStr">
        <is>
          <t>Page 11</t>
        </is>
      </c>
    </row>
    <row r="13">
      <c r="A13" s="8" t="inlineStr">
        <is>
          <t>PH-0002-3</t>
        </is>
      </c>
      <c r="C13" s="6" t="inlineStr">
        <is>
          <t>phase</t>
        </is>
      </c>
      <c r="D13" s="6" t="inlineStr">
        <is>
          <t>Condition: The mains water flow rate falls below the 'Initiate Chlorinators Flow' setpoint once the minimum run time (two minutes) has expired.
Action: The chlorination system evaluates the flow condition.</t>
        </is>
      </c>
      <c r="E13" s="6" t="inlineStr">
        <is>
          <t>The chlorination system will shut down.</t>
        </is>
      </c>
      <c r="J13" s="6" t="inlineStr">
        <is>
          <t>Page 11</t>
        </is>
      </c>
    </row>
    <row r="14">
      <c r="A14" s="8" t="inlineStr">
        <is>
          <t>PH-0002-4</t>
        </is>
      </c>
      <c r="C14" s="6" t="inlineStr">
        <is>
          <t>phase</t>
        </is>
      </c>
      <c r="D14" s="6" t="inlineStr">
        <is>
          <t>Condition: The chlorination module is disabled.
Action: The chlorinator is requested to operate or conditions arise.
Expected: The chlorinator will not be initiated under any conditions and all chlorination alarms will be deactivated.</t>
        </is>
      </c>
      <c r="E14" s="6" t="inlineStr">
        <is>
          <t>The chlorinator will not be initiated under any conditions and all chlorination alarms will be deactivated; however Power Failure, 5ppm Chlorine Leak, 20ppm Chlorine Leak, Intruder Alarm, Chlorine Leak Detector Cell Failure, Tank Faults (if selected), and Communications Fail alarms remain active.</t>
        </is>
      </c>
      <c r="J14" s="6" t="inlineStr">
        <is>
          <t>Page 11</t>
        </is>
      </c>
    </row>
    <row r="15">
      <c r="A15" s="8" t="inlineStr">
        <is>
          <t>PH-0002-5</t>
        </is>
      </c>
      <c r="C15" s="6" t="inlineStr">
        <is>
          <t>phase</t>
        </is>
      </c>
      <c r="D15" s="6" t="inlineStr">
        <is>
          <t>Condition: 'Flow Verification' is enabled via the OIP, 'Main Flow Established' signal is on, and the flow meter has not detected a flow greater than the 'System On' setpoint for a configurable time.
Action: The system monitors the flow meter for the configurable time.</t>
        </is>
      </c>
      <c r="E15" s="6" t="inlineStr">
        <is>
          <t>A 'Mains Flow Discrepancy' alarm is set and annunciated on the OIP and on SCADA. After a further two minutes a 'Water Quality Poor' alarm is generated which subsequently inhibits the source water.</t>
        </is>
      </c>
      <c r="J15" s="6" t="inlineStr">
        <is>
          <t>Page 11</t>
        </is>
      </c>
    </row>
    <row r="16">
      <c r="A16" s="8" t="inlineStr">
        <is>
          <t>PH-0002-6</t>
        </is>
      </c>
      <c r="C16" s="6" t="inlineStr">
        <is>
          <t>phase</t>
        </is>
      </c>
      <c r="D16" s="6" t="inlineStr">
        <is>
          <t>Condition: 'Main Flow Established' is off (Not 'Main Flow Established') and the flow meter has detected a flow greater than the 'System On' set point for a configurable time.
Action: The system monitors the flow meter for the configurable time.</t>
        </is>
      </c>
      <c r="E16" s="6" t="inlineStr">
        <is>
          <t>A 'Mains Flow Discrepancy' alarm is set. The chlorinator will operate normally using the measured flow rate. If the flow meter is not indicating correctly the chlorinator should fault out on 'Dosing Fault' after a given time.</t>
        </is>
      </c>
      <c r="J16" s="6" t="inlineStr">
        <is>
          <t>Page 11</t>
        </is>
      </c>
    </row>
    <row r="17">
      <c r="A17" s="8" t="inlineStr">
        <is>
          <t>PH-0002-7</t>
        </is>
      </c>
      <c r="C17" s="6" t="inlineStr">
        <is>
          <t>phase</t>
        </is>
      </c>
      <c r="D17" s="6" t="inlineStr">
        <is>
          <t>Condition: Any one of the following occurs: the chlorination system is not initiated; neither of the chlorinators are called to run; the chlorine residual analyser sample water flow is low; operator initiated PID manual mode; or the 3-way sampling valve toggles from the inlet to the outlet.
Action: The PID loop is evaluated under these conditions.</t>
        </is>
      </c>
      <c r="E17" s="6" t="inlineStr">
        <is>
          <t>The PID loop is halted (i.e. the output is locked). When the sample water flow is low, the system continues dosing chlorine at the last known dose rate. In operator-initiated PID manual mode, the operator is able to set a fixed chlorine dosing rate with flow pacing.</t>
        </is>
      </c>
      <c r="J17" s="6" t="inlineStr">
        <is>
          <t>Page 11</t>
        </is>
      </c>
    </row>
    <row r="18">
      <c r="A18" s="8" t="inlineStr">
        <is>
          <t>PH-0002-8</t>
        </is>
      </c>
      <c r="C18" s="6" t="inlineStr">
        <is>
          <t>phase</t>
        </is>
      </c>
      <c r="D18" s="6" t="inlineStr">
        <is>
          <t>Condition: None of the halting conditions are present.
Action: The PID loop is started after a configurable delay (in minutes).</t>
        </is>
      </c>
      <c r="E18" s="6" t="inlineStr">
        <is>
          <t>The PID loop is started after a configurable delay (in minutes) to allow the chlorination system to stabilize.</t>
        </is>
      </c>
      <c r="J18" s="6" t="inlineStr">
        <is>
          <t>Page 11</t>
        </is>
      </c>
    </row>
    <row r="19">
      <c r="A19" s="8" t="inlineStr">
        <is>
          <t>PH-0002-9</t>
        </is>
      </c>
      <c r="C19" s="6" t="inlineStr">
        <is>
          <t>phase</t>
        </is>
      </c>
      <c r="D19" s="6" t="inlineStr">
        <is>
          <t>Condition: The calculated gas flow (Mains Water Flow Rate * Dose Rate) is above 100%.
Action: The system evaluates the calculated gas flow.</t>
        </is>
      </c>
      <c r="E19" s="6" t="inlineStr">
        <is>
          <t>The calculated gas flow is limited to 100%.</t>
        </is>
      </c>
      <c r="J19" s="6" t="inlineStr">
        <is>
          <t>Page 11</t>
        </is>
      </c>
    </row>
    <row r="20">
      <c r="A20" s="8" t="inlineStr">
        <is>
          <t>PH-0002-10</t>
        </is>
      </c>
      <c r="C20" s="6" t="inlineStr">
        <is>
          <t>phase</t>
        </is>
      </c>
      <c r="D20" s="6" t="inlineStr">
        <is>
          <t>Condition: The required dose rate is greater than the upper dose rate limit continuously for a period of five minutes.
Action: The system monitors the required dose rate against the upper dose rate limit.</t>
        </is>
      </c>
      <c r="E20" s="6" t="inlineStr">
        <is>
          <t>A dose rate high warning alarm is activated.</t>
        </is>
      </c>
      <c r="J20" s="6" t="inlineStr">
        <is>
          <t>Page 11</t>
        </is>
      </c>
    </row>
    <row r="21">
      <c r="A21" s="8" t="inlineStr">
        <is>
          <t>PH-0002-11</t>
        </is>
      </c>
      <c r="C21" s="6" t="inlineStr">
        <is>
          <t>phase</t>
        </is>
      </c>
      <c r="D21" s="6" t="inlineStr">
        <is>
          <t>Condition: The required dose rate is less than the lower dose rate limit continuously for a period of thirty minutes.
Action: The system monitors the required dose rate against the lower dose rate limit.</t>
        </is>
      </c>
      <c r="E21" s="6" t="inlineStr">
        <is>
          <t>A dose rate low warning alarm is activated.</t>
        </is>
      </c>
      <c r="J21" s="6" t="inlineStr">
        <is>
          <t>Page 11</t>
        </is>
      </c>
    </row>
    <row r="22">
      <c r="A22" s="8" t="inlineStr">
        <is>
          <t>PH-0002-12</t>
        </is>
      </c>
      <c r="C22" s="6" t="inlineStr">
        <is>
          <t>phase</t>
        </is>
      </c>
      <c r="D22" s="6" t="inlineStr">
        <is>
          <t>Condition: The required gas flow rate drops below 85% of the range of the low range chlorinator.
Action: The system evaluates the required gas flow rate against the low range chlorinator range.</t>
        </is>
      </c>
      <c r="E22" s="6" t="inlineStr">
        <is>
          <t>The low range chlorinator is selected.</t>
        </is>
      </c>
      <c r="J22" s="6" t="inlineStr">
        <is>
          <t>Page 11</t>
        </is>
      </c>
    </row>
    <row r="23">
      <c r="A23" s="8" t="inlineStr">
        <is>
          <t>PH-0002-13</t>
        </is>
      </c>
      <c r="C23" s="6" t="inlineStr">
        <is>
          <t>phase</t>
        </is>
      </c>
      <c r="D23" s="6" t="inlineStr">
        <is>
          <t>Condition: The required gas flow rate goes above 95% of the low range chlorinator.
Action: The system evaluates the required gas flow rate against the low range chlorinator range.</t>
        </is>
      </c>
      <c r="E23" s="6" t="inlineStr">
        <is>
          <t>The high range chlorinator is selected.</t>
        </is>
      </c>
      <c r="J23" s="6" t="inlineStr">
        <is>
          <t>Page 11</t>
        </is>
      </c>
    </row>
    <row r="24">
      <c r="A24" s="8" t="inlineStr">
        <is>
          <t>PH-0002-14</t>
        </is>
      </c>
      <c r="C24" s="6" t="inlineStr">
        <is>
          <t>phase</t>
        </is>
      </c>
      <c r="D24" s="6" t="inlineStr">
        <is>
          <t>Condition: 'V' notch pulsing is enabled and the required chlorine gas flow is less than the minimum configured gas flow.
Action: The system evaluates the required chlorine gas flow against the minimum configured gas flow.
Expected: 'V' notch pulsing occurs cyclically.</t>
        </is>
      </c>
      <c r="E24" s="6" t="inlineStr">
        <is>
          <t>'V' notch pulsing occurs cyclically, with the solenoid on time calculated as Pulse on time = gas flow (%) / min gas flow (%) * cycle time, where cycle time is 60 seconds.</t>
        </is>
      </c>
      <c r="J24" s="6" t="inlineStr">
        <is>
          <t>Page 11</t>
        </is>
      </c>
    </row>
    <row r="25">
      <c r="A25" s="8" t="inlineStr">
        <is>
          <t>PH-0002-15</t>
        </is>
      </c>
      <c r="C25" s="6" t="inlineStr">
        <is>
          <t>phase</t>
        </is>
      </c>
      <c r="D25" s="6" t="inlineStr">
        <is>
          <t>Condition: The required chlorine gas flow is above the minimum configured gas flow.
Action: The system evaluates the required chlorine gas flow against the minimum configured gas flow.</t>
        </is>
      </c>
      <c r="E25" s="6" t="inlineStr">
        <is>
          <t>'V' notch pulsing is not required and the required gas flow is output directly to the chlorinator.</t>
        </is>
      </c>
      <c r="J25" s="6" t="inlineStr">
        <is>
          <t>Page 11</t>
        </is>
      </c>
    </row>
    <row r="26">
      <c r="A26" s="8" t="inlineStr">
        <is>
          <t>PH-0002-16</t>
        </is>
      </c>
      <c r="C26" s="6" t="inlineStr">
        <is>
          <t>phase</t>
        </is>
      </c>
      <c r="D26" s="6" t="inlineStr">
        <is>
          <t>Condition: The minimum gas flow is set to 0%.
Action: The operator sets the minimum gas flow to 0%.
Expected: 'V' notch pulsing can be disabled.</t>
        </is>
      </c>
      <c r="E26" s="6" t="inlineStr">
        <is>
          <t>'V' notch pulsing can be disabled by setting the minimum gas flow to 0%.</t>
        </is>
      </c>
      <c r="J26" s="6" t="inlineStr">
        <is>
          <t>Page 11</t>
        </is>
      </c>
    </row>
    <row r="27">
      <c r="A27" s="8" t="inlineStr">
        <is>
          <t>PH-0003-1</t>
        </is>
      </c>
      <c r="C27" s="6" t="inlineStr">
        <is>
          <t>phase</t>
        </is>
      </c>
      <c r="D27" s="6" t="inlineStr">
        <is>
          <t>Condition: Chlorination system is initiated with no prior duty assignment. Action: Start chlorination with chlorinator 1 configured as the initial duty unit.</t>
        </is>
      </c>
      <c r="E27" s="6" t="inlineStr">
        <is>
          <t>Chlorinator 1 is the duty unit and the associated ejector pump starts running once chlorination is initiated.</t>
        </is>
      </c>
      <c r="J27" s="6" t="inlineStr">
        <is>
          <t>Page 14</t>
        </is>
      </c>
    </row>
    <row r="28">
      <c r="A28" s="8" t="inlineStr">
        <is>
          <t>PH-0003-2</t>
        </is>
      </c>
      <c r="C28" s="6" t="inlineStr">
        <is>
          <t>phase</t>
        </is>
      </c>
      <c r="D28" s="6" t="inlineStr">
        <is>
          <t>Condition: Duty is set to Auto alternating mode. Action: Allow the chlorinators to operate and toggle automatically each time the chlorinator stops or when they reach the maximum run-time.</t>
        </is>
      </c>
      <c r="E28" s="6" t="inlineStr">
        <is>
          <t>Chlorinators toggle automatically each time the chlorinator stops or when they reach the maximum run-time. Change over occurs at 8am daily, or at 8am Tuesdays if weekly is selected.</t>
        </is>
      </c>
      <c r="J28" s="6" t="inlineStr">
        <is>
          <t>Page 14</t>
        </is>
      </c>
    </row>
    <row r="29">
      <c r="A29" s="8" t="inlineStr">
        <is>
          <t>PH-0003-3</t>
        </is>
      </c>
      <c r="C29" s="6" t="inlineStr">
        <is>
          <t>phase</t>
        </is>
      </c>
      <c r="D29" s="6" t="inlineStr">
        <is>
          <t>Condition: 'Chlorinator 1 on duty' mode is selected. Action: Operate the system with chlorinator 1 as the duty unit.</t>
        </is>
      </c>
      <c r="E29" s="6" t="inlineStr">
        <is>
          <t>Not Specified</t>
        </is>
      </c>
      <c r="J29" s="6" t="inlineStr">
        <is>
          <t>Page 14</t>
        </is>
      </c>
    </row>
    <row r="30">
      <c r="A30" s="8" t="inlineStr">
        <is>
          <t>PH-0003-4</t>
        </is>
      </c>
      <c r="C30" s="6" t="inlineStr">
        <is>
          <t>phase</t>
        </is>
      </c>
      <c r="D30" s="6" t="inlineStr">
        <is>
          <t>Condition: 'Chlorinator 2 on duty' mode is selected. Action: Operate the system with chlorinator 2 as the duty unit. If chlorinator 2 faults, chlorinator 1 and the associated ejector pump start automatically.</t>
        </is>
      </c>
      <c r="E30" s="6" t="inlineStr">
        <is>
          <t>Chlorinator 2 is the duty unit. If chlorinator 2 faults, chlorinator 1 and the associated ejector pump will start automatically.</t>
        </is>
      </c>
      <c r="J30" s="6" t="inlineStr">
        <is>
          <t>Page 14</t>
        </is>
      </c>
    </row>
    <row r="31">
      <c r="A31" s="8" t="inlineStr">
        <is>
          <t>PH-0003-5</t>
        </is>
      </c>
      <c r="C31" s="6" t="inlineStr">
        <is>
          <t>phase</t>
        </is>
      </c>
      <c r="D31" s="6" t="inlineStr">
        <is>
          <t>Condition: The running chlorinator or ejector pump faults out or is not selected to PLC control. Action: With the standby chlorinator and ejector pump selected to PLC control, the system performs a duty/standby changeover.</t>
        </is>
      </c>
      <c r="E31" s="6" t="inlineStr">
        <is>
          <t>The standby chlorinator and ejector pump starts automatically if selected to PLC control. The duty/standby changeover occurs in all three modes.</t>
        </is>
      </c>
      <c r="J31" s="6" t="inlineStr">
        <is>
          <t>Page 14</t>
        </is>
      </c>
    </row>
    <row r="32">
      <c r="A32" s="8" t="inlineStr">
        <is>
          <t>PH-0004-1</t>
        </is>
      </c>
      <c r="C32" s="6" t="inlineStr">
        <is>
          <t>phase</t>
        </is>
      </c>
      <c r="D32" s="6" t="inlineStr">
        <is>
          <t>Condition: The duty chlorinator is called to run and the ejector pump run contactor is not on following the call to run, with the timers not starting until 20 seconds after the call to run. Action: The incomplete start timer elapses (base delay set by the PLC; a further 10 seconds if an ejector pump is employed giving 30 seconds overall; a further 60 seconds if an ejector valve is employed giving 70 seconds overall).</t>
        </is>
      </c>
      <c r="E32" s="6" t="inlineStr">
        <is>
          <t>The Incomplete Start fault is activated, the fault is displayed on the OIP and sent to the SCADA, and the standby chlorinator is called to run.</t>
        </is>
      </c>
      <c r="J32" s="6" t="inlineStr">
        <is>
          <t>Page 14</t>
        </is>
      </c>
    </row>
    <row r="33">
      <c r="A33" s="8" t="inlineStr">
        <is>
          <t>PH-0004-2</t>
        </is>
      </c>
      <c r="C33" s="6" t="inlineStr">
        <is>
          <t>phase</t>
        </is>
      </c>
      <c r="D33" s="6" t="inlineStr">
        <is>
          <t>Condition: The duty chlorinator is called to run and the flow switch does not detect a flow following the chlorinator call to run. Action: The hydraulic timer elapses (time delay settable from the OIP, default is 10 seconds).</t>
        </is>
      </c>
      <c r="E33" s="6" t="inlineStr">
        <is>
          <t>The Hydraulic Fault is activated, the fault is displayed on the OIP and sent to the SCADA, and the standby chlorinator is called to run.</t>
        </is>
      </c>
      <c r="J33" s="6" t="inlineStr">
        <is>
          <t>Page 14</t>
        </is>
      </c>
    </row>
    <row r="34">
      <c r="A34" s="8" t="inlineStr">
        <is>
          <t>PH-0004-3</t>
        </is>
      </c>
      <c r="C34" s="6" t="inlineStr">
        <is>
          <t>phase</t>
        </is>
      </c>
      <c r="D34" s="6" t="inlineStr">
        <is>
          <t>Condition: The chlorinator is called to run. Action: A valve open/vacuum not high signal is not received within 30 seconds from when the chlorinator is called to run.</t>
        </is>
      </c>
      <c r="E34" s="6" t="inlineStr">
        <is>
          <t>The standby chlorinator is called, and the fault is displayed on the OIP and SCADA interfaces.</t>
        </is>
      </c>
      <c r="J34" s="6" t="inlineStr">
        <is>
          <t>Page 14</t>
        </is>
      </c>
    </row>
    <row r="35">
      <c r="A35" s="8" t="inlineStr">
        <is>
          <t>PH-0004-4</t>
        </is>
      </c>
      <c r="C35" s="6" t="inlineStr">
        <is>
          <t>phase</t>
        </is>
      </c>
      <c r="D35" s="6" t="inlineStr">
        <is>
          <t>Condition: The chlorinator run signal turns off. Action: A valve close/vacuum not low signal is not received within 30 seconds from when the chlorinator run signal turns off.</t>
        </is>
      </c>
      <c r="E35" s="6" t="inlineStr">
        <is>
          <t>The standby chlorinator is called, and the fault is displayed on the OIP and SCADA interfaces.</t>
        </is>
      </c>
      <c r="J35" s="6" t="inlineStr">
        <is>
          <t>Page 14</t>
        </is>
      </c>
    </row>
    <row r="36">
      <c r="A36" s="8" t="inlineStr">
        <is>
          <t>PH-0004-5</t>
        </is>
      </c>
      <c r="C36" s="6" t="inlineStr">
        <is>
          <t>phase</t>
        </is>
      </c>
      <c r="D36" s="6" t="inlineStr">
        <is>
          <t>Condition: A Chlorinator high vacuum (Loss of Chlorine) or Chlorinator low vacuum alarm is activated. Action: The alarm delay elapses (both high and low alarm delays are configurable from the OIP, default is 20 seconds).</t>
        </is>
      </c>
      <c r="E36" s="6" t="inlineStr">
        <is>
          <t>It generates an alarm and causes the standby chlorination system to start automatically.</t>
        </is>
      </c>
      <c r="J36" s="6" t="inlineStr">
        <is>
          <t>Page 14</t>
        </is>
      </c>
    </row>
    <row r="37">
      <c r="A37" s="8" t="inlineStr">
        <is>
          <t>CM-0005-1</t>
        </is>
      </c>
      <c r="C37" s="6" t="inlineStr">
        <is>
          <t>control_module</t>
        </is>
      </c>
      <c r="D37" s="6" t="inlineStr">
        <is>
          <t>Condition: The 5ppm Chlorine room leak digital input is received. Action: The control module processes the digital leak detection input.</t>
        </is>
      </c>
      <c r="E37" s="6" t="inlineStr">
        <is>
          <t>Not Specified</t>
        </is>
      </c>
      <c r="J37" s="6" t="inlineStr">
        <is>
          <t>Page 15</t>
        </is>
      </c>
    </row>
    <row r="38">
      <c r="A38" s="8" t="inlineStr">
        <is>
          <t>CM-0005-2</t>
        </is>
      </c>
      <c r="C38" s="6" t="inlineStr">
        <is>
          <t>control_module</t>
        </is>
      </c>
      <c r="D38" s="6" t="inlineStr">
        <is>
          <t>Condition: The 5ppm Chlorinator room leak digital input is received. Action: The control module processes the digital leak detection input.</t>
        </is>
      </c>
      <c r="E38" s="6" t="inlineStr">
        <is>
          <t>Not Specified</t>
        </is>
      </c>
      <c r="J38" s="6" t="inlineStr">
        <is>
          <t>Page 15</t>
        </is>
      </c>
    </row>
    <row r="39">
      <c r="A39" s="8" t="inlineStr">
        <is>
          <t>CM-0005-3</t>
        </is>
      </c>
      <c r="C39" s="6" t="inlineStr">
        <is>
          <t>control_module</t>
        </is>
      </c>
      <c r="D39" s="6" t="inlineStr">
        <is>
          <t>Condition: The 1ppm Chlorine room leak digital input is received. Action: The control module processes the digital leak detection input.</t>
        </is>
      </c>
      <c r="E39" s="6" t="inlineStr">
        <is>
          <t>Not Specified</t>
        </is>
      </c>
      <c r="J39" s="6" t="inlineStr">
        <is>
          <t>Page 15</t>
        </is>
      </c>
    </row>
    <row r="40">
      <c r="A40" s="8" t="inlineStr">
        <is>
          <t>CM-0005-4</t>
        </is>
      </c>
      <c r="C40" s="6" t="inlineStr">
        <is>
          <t>control_module</t>
        </is>
      </c>
      <c r="D40" s="6" t="inlineStr">
        <is>
          <t>Condition: The Chlorine leak detector cell fail digital input is received. Action: The control module processes the digital leak detection input.</t>
        </is>
      </c>
      <c r="E40" s="6" t="inlineStr">
        <is>
          <t>Not Specified</t>
        </is>
      </c>
      <c r="J40" s="6" t="inlineStr">
        <is>
          <t>Page 15</t>
        </is>
      </c>
    </row>
    <row r="41">
      <c r="A41" s="8" t="inlineStr">
        <is>
          <t>EM-0006-1</t>
        </is>
      </c>
      <c r="C41" s="6" t="inlineStr">
        <is>
          <t>equipment_module</t>
        </is>
      </c>
      <c r="D41" s="6" t="inlineStr">
        <is>
          <t>Condition: Either the 5ppm chlorine room leak input or the 5ppm chlorinator room leak input is activated. Action: Alarm annunciation is triggered on the chlorine building and at the operator interface.</t>
        </is>
      </c>
      <c r="E41" s="6" t="inlineStr">
        <is>
          <t>The 5ppm flashing light is activated on the chlorine building. A separate alarm for the chlorine room and chlorinator room leak is displayed on the OIP and sent to the SCADA interface.</t>
        </is>
      </c>
      <c r="J41" s="6" t="inlineStr">
        <is>
          <t>Page 15</t>
        </is>
      </c>
    </row>
    <row r="42">
      <c r="A42" s="8" t="inlineStr">
        <is>
          <t>EM-0006-2</t>
        </is>
      </c>
      <c r="C42" s="6" t="inlineStr">
        <is>
          <t>equipment_module</t>
        </is>
      </c>
      <c r="D42" s="6" t="inlineStr">
        <is>
          <t>Condition: Either the 5ppm chlorine room leak input or the 5ppm chlorinator room leak input is activated for at least one second. Action: Audible alarm is initiated and runs to completion or acknowledgement.</t>
        </is>
      </c>
      <c r="E42" s="6" t="inlineStr">
        <is>
          <t>The chlorine leak audible alarm siren is sounded. The siren sounds for 2 minutes continuously before silencing.</t>
        </is>
      </c>
      <c r="J42" s="6" t="inlineStr">
        <is>
          <t>Page 15</t>
        </is>
      </c>
    </row>
    <row r="43">
      <c r="A43" s="8" t="inlineStr">
        <is>
          <t>EM-0006-3</t>
        </is>
      </c>
      <c r="C43" s="6" t="inlineStr">
        <is>
          <t>equipment_module</t>
        </is>
      </c>
      <c r="D43" s="6" t="inlineStr">
        <is>
          <t>Condition: The chlorine leak audible alarm siren is sounding. Action: Press the alarm acknowledge button on the OIP.</t>
        </is>
      </c>
      <c r="E43" s="6" t="inlineStr">
        <is>
          <t>The siren is silenced immediately.</t>
        </is>
      </c>
      <c r="J43" s="6" t="inlineStr">
        <is>
          <t>Page 15</t>
        </is>
      </c>
    </row>
    <row r="44">
      <c r="A44" s="8" t="inlineStr">
        <is>
          <t>EM-0006-4</t>
        </is>
      </c>
      <c r="C44" s="6" t="inlineStr">
        <is>
          <t>equipment_module</t>
        </is>
      </c>
      <c r="D44" s="6" t="inlineStr">
        <is>
          <t>Condition: The chlorine leak audible alarm siren is sounding. Action: Attempt to silence the alarm from the SCADA interface.</t>
        </is>
      </c>
      <c r="E44" s="6" t="inlineStr">
        <is>
          <t>The alarm cannot be silenced from the SCADA interface.</t>
        </is>
      </c>
      <c r="J44" s="6" t="inlineStr">
        <is>
          <t>Page 15</t>
        </is>
      </c>
    </row>
    <row r="45">
      <c r="A45" s="8" t="inlineStr">
        <is>
          <t>CM-0007-1</t>
        </is>
      </c>
      <c r="C45" s="6" t="inlineStr">
        <is>
          <t>control_module</t>
        </is>
      </c>
      <c r="D45" s="6" t="inlineStr">
        <is>
          <t>Condition: 1ppm chlorine leak input is activated. Action: The 1ppm chlorine leak alarm is a local alarm only and provides indication on OIP.</t>
        </is>
      </c>
      <c r="E45" s="6" t="inlineStr">
        <is>
          <t>Indication provided on OIP immediately, general audible alarm activates but the alarm siren does not sound and the flashing light does not activate.</t>
        </is>
      </c>
      <c r="J45" s="6" t="inlineStr">
        <is>
          <t>Page 15</t>
        </is>
      </c>
    </row>
    <row r="46">
      <c r="A46" s="8" t="inlineStr">
        <is>
          <t>CM-0007-2</t>
        </is>
      </c>
      <c r="C46" s="6" t="inlineStr">
        <is>
          <t>control_module</t>
        </is>
      </c>
      <c r="D46" s="6" t="inlineStr">
        <is>
          <t>Condition: Chlorine leak detector cell fail alarm occurs and the security system is on. Action: The alarm (common for all leak detectors) provides immediate indication on the OIP and is sent to the SCADA interface.</t>
        </is>
      </c>
      <c r="E46" s="6" t="inlineStr">
        <is>
          <t>Immediate indication on the OIP and the alarm is sent to the SCADA interface immediately.</t>
        </is>
      </c>
      <c r="J46" s="6" t="inlineStr">
        <is>
          <t>Page 15</t>
        </is>
      </c>
    </row>
    <row r="47">
      <c r="A47" s="8" t="inlineStr">
        <is>
          <t>CM-0007-3</t>
        </is>
      </c>
      <c r="C47" s="6" t="inlineStr">
        <is>
          <t>control_module</t>
        </is>
      </c>
      <c r="D47" s="6" t="inlineStr">
        <is>
          <t>Condition: Chlorine leak detector cell fail alarm occurs and the security system is off. Action: The alarm (common for all leak detectors) provides immediate indication on the OIP and is sent to the SCADA interface.</t>
        </is>
      </c>
      <c r="E47" s="6" t="inlineStr">
        <is>
          <t>Immediate indication on the OIP and the alarm is sent to the SCADA interface after fifteen minutes.</t>
        </is>
      </c>
      <c r="J47" s="6" t="inlineStr">
        <is>
          <t>Page 15</t>
        </is>
      </c>
    </row>
    <row r="48">
      <c r="A48" s="8" t="inlineStr">
        <is>
          <t>PH-0008-1</t>
        </is>
      </c>
      <c r="C48" s="6" t="inlineStr">
        <is>
          <t>phase</t>
        </is>
      </c>
      <c r="D48" s="6" t="inlineStr">
        <is>
          <t>Condition: Any of the leak detector cells (two in the chlorine room, one in the chlorinator room) detects a leak above 20ppm. Action: The analogue leak detection system processes the detected leak level.</t>
        </is>
      </c>
      <c r="E48" s="6" t="inlineStr">
        <is>
          <t>An alarm is displayed and sent to the SCADA interface separately for chlorine and chlorinator rooms.</t>
        </is>
      </c>
      <c r="J48" s="6" t="inlineStr">
        <is>
          <t>Page 16</t>
        </is>
      </c>
    </row>
    <row r="49">
      <c r="A49" s="8" t="inlineStr">
        <is>
          <t>PH-0008-2</t>
        </is>
      </c>
      <c r="C49" s="6" t="inlineStr">
        <is>
          <t>phase</t>
        </is>
      </c>
      <c r="D49" s="6" t="inlineStr">
        <is>
          <t>Condition: The 20 ppm leak alarm has been activated and is latched. Action: The chlorine level dissipates.</t>
        </is>
      </c>
      <c r="E49" s="6" t="inlineStr">
        <is>
          <t>The alarm remains latched until the chlorine has dissipated to below 5 ppm.</t>
        </is>
      </c>
      <c r="J49" s="6" t="inlineStr">
        <is>
          <t>Page 16</t>
        </is>
      </c>
    </row>
    <row r="50">
      <c r="A50" s="8" t="inlineStr">
        <is>
          <t>CM-0009-1</t>
        </is>
      </c>
      <c r="C50" s="6" t="inlineStr">
        <is>
          <t>control_module</t>
        </is>
      </c>
      <c r="D50" s="6" t="inlineStr">
        <is>
          <t>Condition: Any of the chlorine cylinders empties. Action: An off-line indication is sent to the OIP and to the SCADA interface.</t>
        </is>
      </c>
      <c r="E50" s="6" t="inlineStr">
        <is>
          <t>Off-line indication is sent to the OIP and to the SCADA interface, with separate indications for each cylinder.</t>
        </is>
      </c>
      <c r="J50" s="6" t="inlineStr">
        <is>
          <t>Page 19</t>
        </is>
      </c>
    </row>
    <row r="51">
      <c r="A51" s="8" t="inlineStr">
        <is>
          <t>CM-0009-2</t>
        </is>
      </c>
      <c r="C51" s="6" t="inlineStr">
        <is>
          <t>control_module</t>
        </is>
      </c>
      <c r="D51" s="6" t="inlineStr">
        <is>
          <t>Condition: A cylinder weight falls below the configurable low weight alarm setpoint. Action: The configurable low weight alarm is generated.</t>
        </is>
      </c>
      <c r="E51" s="6" t="inlineStr">
        <is>
          <t>The alarms are displayed on the OIP and sent to the SCADA interface.</t>
        </is>
      </c>
      <c r="J51" s="6" t="inlineStr">
        <is>
          <t>Page 19</t>
        </is>
      </c>
    </row>
    <row r="52">
      <c r="A52" s="8" t="inlineStr">
        <is>
          <t>CM-0009-3</t>
        </is>
      </c>
      <c r="C52" s="6" t="inlineStr">
        <is>
          <t>control_module</t>
        </is>
      </c>
      <c r="D52" s="6" t="inlineStr">
        <is>
          <t>Condition: A high vacuum (loss of chlorine) stays on for a configurable period (0-999 seconds). Action: The chlorinator produces a high vacuum alarm.</t>
        </is>
      </c>
      <c r="E52" s="6" t="inlineStr">
        <is>
          <t>A high vacuum alarm is produced on the OIP and to the Communications interface.</t>
        </is>
      </c>
      <c r="J52" s="6" t="inlineStr">
        <is>
          <t>Page 19</t>
        </is>
      </c>
    </row>
    <row r="53">
      <c r="A53" s="8" t="inlineStr">
        <is>
          <t>CM-0009-4</t>
        </is>
      </c>
      <c r="C53" s="6" t="inlineStr">
        <is>
          <t>control_module</t>
        </is>
      </c>
      <c r="D53" s="6" t="inlineStr">
        <is>
          <t>Condition: A low vacuum persists for a configurable period (0-999 seconds) and the process water flow switch indicates that sufficient process water is flowing past the injectors. Action: A loss of vacuum alarm is produced.</t>
        </is>
      </c>
      <c r="E53" s="6" t="inlineStr">
        <is>
          <t>A loss of vacuum alarm is produced on the OIP and to the Communications interface.</t>
        </is>
      </c>
      <c r="J53" s="6" t="inlineStr">
        <is>
          <t>Page 19</t>
        </is>
      </c>
    </row>
    <row r="54">
      <c r="A54" s="8" t="inlineStr">
        <is>
          <t>PH-0010-1</t>
        </is>
      </c>
      <c r="C54" s="6" t="inlineStr">
        <is>
          <t>phase</t>
        </is>
      </c>
      <c r="D54" s="6" t="inlineStr">
        <is>
          <t>Condition: Loss of power indicated by the phase failure relay that remains for a configurable time (default 60 seconds, maximum 15 minutes). Action: The chlorinator evaluates the power failure condition and annunciates the alarm.</t>
        </is>
      </c>
      <c r="E54" s="6" t="inlineStr">
        <is>
          <t>A power failure alarm is produced on the OIP and to the SCADA interface.</t>
        </is>
      </c>
      <c r="J54" s="6" t="inlineStr">
        <is>
          <t>Page 19</t>
        </is>
      </c>
    </row>
    <row r="55">
      <c r="A55" s="8" t="inlineStr">
        <is>
          <t>PH-0010-2</t>
        </is>
      </c>
      <c r="C55" s="6" t="inlineStr">
        <is>
          <t>phase</t>
        </is>
      </c>
      <c r="D55" s="6" t="inlineStr">
        <is>
          <t>Condition: Power is restored following a power failure. Action: The chlorinator resumes operation after the configurable restoration delay.</t>
        </is>
      </c>
      <c r="E55" s="6" t="inlineStr">
        <is>
          <t>The chlorinator delays resumption of normal operation for a configurable time with a default setting of 60 seconds.</t>
        </is>
      </c>
      <c r="J55" s="6" t="inlineStr">
        <is>
          <t>Page 19</t>
        </is>
      </c>
    </row>
    <row r="56">
      <c r="A56" s="8" t="inlineStr">
        <is>
          <t>CM-0011-1</t>
        </is>
      </c>
      <c r="C56" s="6" t="inlineStr">
        <is>
          <t>control_module</t>
        </is>
      </c>
      <c r="D56" s="6" t="inlineStr">
        <is>
          <t>Condition: The security system is enabled (on) and the security system alarm input is on. Action: Evaluate the security system status inputs.</t>
        </is>
      </c>
      <c r="E56" s="6" t="inlineStr">
        <is>
          <t>A security system alarm is displayed on the OIP and sent to the SCADA interface.</t>
        </is>
      </c>
      <c r="J56" s="6" t="inlineStr">
        <is>
          <t>Page 20</t>
        </is>
      </c>
    </row>
    <row r="57">
      <c r="A57" s="8" t="inlineStr">
        <is>
          <t>CM-0011-2</t>
        </is>
      </c>
      <c r="C57" s="6" t="inlineStr">
        <is>
          <t>control_module</t>
        </is>
      </c>
      <c r="D57" s="6" t="inlineStr">
        <is>
          <t>Condition: The security system is not enabled for 8 hours. Action: Monitor the duration the security system remains not enabled.</t>
        </is>
      </c>
      <c r="E57" s="6" t="inlineStr">
        <is>
          <t>A 'Security System Disabled for 8 hours' warning is activated.</t>
        </is>
      </c>
      <c r="J57" s="6" t="inlineStr">
        <is>
          <t>Page 20</t>
        </is>
      </c>
    </row>
    <row r="58">
      <c r="A58" s="8" t="inlineStr">
        <is>
          <t>CM-0011-3</t>
        </is>
      </c>
      <c r="C58" s="6" t="inlineStr">
        <is>
          <t>control_module</t>
        </is>
      </c>
      <c r="D58" s="6" t="inlineStr">
        <is>
          <t>Condition: The security system is off, and any of the general alarms above becomes active for at least 1 second. Action: Evaluate the general alarms and security system state.</t>
        </is>
      </c>
      <c r="E58" s="6" t="inlineStr">
        <is>
          <t>The general audible alarm is sounded.</t>
        </is>
      </c>
      <c r="J58" s="6" t="inlineStr">
        <is>
          <t>Page 20</t>
        </is>
      </c>
    </row>
    <row r="59">
      <c r="A59" s="8" t="inlineStr">
        <is>
          <t>CM-0011-4</t>
        </is>
      </c>
      <c r="C59" s="6" t="inlineStr">
        <is>
          <t>control_module</t>
        </is>
      </c>
      <c r="D59" s="6" t="inlineStr">
        <is>
          <t>Condition: The general audible alarm is sounding. Action: Wait without manual intervention.</t>
        </is>
      </c>
      <c r="E59" s="6" t="inlineStr">
        <is>
          <t>The general audible alarm is automatically silenced after 5 minutes.</t>
        </is>
      </c>
      <c r="J59" s="6" t="inlineStr">
        <is>
          <t>Page 20</t>
        </is>
      </c>
    </row>
    <row r="60">
      <c r="A60" s="8" t="inlineStr">
        <is>
          <t>CM-0011-5</t>
        </is>
      </c>
      <c r="C60" s="6" t="inlineStr">
        <is>
          <t>control_module</t>
        </is>
      </c>
      <c r="D60" s="6" t="inlineStr">
        <is>
          <t>Condition: The general audible alarm is sounding. Action: Attempt to silence the alarm immediately from the OIP (and separately note the SCADA interface).</t>
        </is>
      </c>
      <c r="E60" s="6" t="inlineStr">
        <is>
          <t>The alarm can be silenced immediately from the OIP. The audible alarm cannot be silenced using the SCADA interface.</t>
        </is>
      </c>
      <c r="J60" s="6" t="inlineStr">
        <is>
          <t>Page 20</t>
        </is>
      </c>
    </row>
    <row r="61">
      <c r="A61" s="8" t="inlineStr">
        <is>
          <t>PH-0012-1</t>
        </is>
      </c>
      <c r="C61" s="6" t="inlineStr">
        <is>
          <t>phase</t>
        </is>
      </c>
      <c r="D61" s="6" t="inlineStr">
        <is>
          <t>Condition: A three-way valve is installed (required where there is tank storage after chlorination). Action: The same chlorine residual analyser is used to monitor both inlet and outlet chlorine residual.</t>
        </is>
      </c>
      <c r="E61" s="6" t="inlineStr">
        <is>
          <t>Both inlet and outlet chlorine residual are monitored using the same analyser.</t>
        </is>
      </c>
      <c r="J61" s="6" t="inlineStr">
        <is>
          <t>Page 20</t>
        </is>
      </c>
    </row>
    <row r="62">
      <c r="A62" s="8" t="inlineStr">
        <is>
          <t>PH-0012-2</t>
        </is>
      </c>
      <c r="C62" s="6" t="inlineStr">
        <is>
          <t>phase</t>
        </is>
      </c>
      <c r="D62" s="6" t="inlineStr">
        <is>
          <t>Condition: A three-way valve is not installed. Action: Chlorine residual monitoring is performed.</t>
        </is>
      </c>
      <c r="E62" s="6" t="inlineStr">
        <is>
          <t>The inlet chlorine residual only is monitored.</t>
        </is>
      </c>
      <c r="J62" s="6" t="inlineStr">
        <is>
          <t>Page 20</t>
        </is>
      </c>
    </row>
    <row r="63">
      <c r="A63" s="8" t="inlineStr">
        <is>
          <t>PH-0012-3</t>
        </is>
      </c>
      <c r="C63" s="6" t="inlineStr">
        <is>
          <t>phase</t>
        </is>
      </c>
      <c r="D63" s="6" t="inlineStr">
        <is>
          <t>Condition: The inlet chlorine residual monitoring is active. Action: Inlet chlorine residual is monitored for alarm conditions.</t>
        </is>
      </c>
      <c r="E63" s="6" t="inlineStr">
        <is>
          <t>High High, High, Low and Low Low chlorine residual alarms are generated for the inlet only.</t>
        </is>
      </c>
      <c r="J63" s="6" t="inlineStr">
        <is>
          <t>Page 20</t>
        </is>
      </c>
    </row>
    <row r="64">
      <c r="A64" s="8" t="inlineStr">
        <is>
          <t>PH-0012-4</t>
        </is>
      </c>
      <c r="C64" s="6" t="inlineStr">
        <is>
          <t>phase</t>
        </is>
      </c>
      <c r="D64" s="6" t="inlineStr">
        <is>
          <t>Condition: The chlorinator is running. Action: Inlet chlorine residual monitoring is performed.</t>
        </is>
      </c>
      <c r="E64" s="6" t="inlineStr">
        <is>
          <t>The inlet chlorine residual alarms are generated.</t>
        </is>
      </c>
      <c r="J64" s="6" t="inlineStr">
        <is>
          <t>Page 20</t>
        </is>
      </c>
    </row>
    <row r="65">
      <c r="A65" s="8" t="inlineStr">
        <is>
          <t>PH-0012-5</t>
        </is>
      </c>
      <c r="C65" s="6" t="inlineStr">
        <is>
          <t>phase</t>
        </is>
      </c>
      <c r="D65" s="6" t="inlineStr">
        <is>
          <t>Condition: Inlet chlorine residual High and Low alarms are configured. Action: The configurable delay time is applied to the inlet chlorine residual high and low alarms.</t>
        </is>
      </c>
      <c r="E65" s="6" t="inlineStr">
        <is>
          <t>The default delay time is 15 minutes.</t>
        </is>
      </c>
      <c r="J65" s="6" t="inlineStr">
        <is>
          <t>Page 20</t>
        </is>
      </c>
    </row>
    <row r="66">
      <c r="A66" s="8" t="inlineStr">
        <is>
          <t>PH-0012-6</t>
        </is>
      </c>
      <c r="C66" s="6" t="inlineStr">
        <is>
          <t>phase</t>
        </is>
      </c>
      <c r="D66" s="6" t="inlineStr">
        <is>
          <t>Condition: An inlet chlorine residual alarm occurs. Action: The alarm is annunciated.</t>
        </is>
      </c>
      <c r="E66" s="6" t="inlineStr">
        <is>
          <t>All inlet chlorine residual alarms are displayed on the OIP and sent to the SCADA interface.</t>
        </is>
      </c>
      <c r="J66" s="6" t="inlineStr">
        <is>
          <t>Page 20</t>
        </is>
      </c>
    </row>
    <row r="67">
      <c r="A67" s="8" t="inlineStr">
        <is>
          <t>PH-0012-7</t>
        </is>
      </c>
      <c r="C67" s="6" t="inlineStr">
        <is>
          <t>phase</t>
        </is>
      </c>
      <c r="D67" s="6" t="inlineStr">
        <is>
          <t>Condition: High High and Low Low chlorine residual limits are to be entered as absolute values as per the Water Safety Plans. Action: The limits are configured.</t>
        </is>
      </c>
      <c r="E67" s="6" t="inlineStr">
        <is>
          <t>Both alarm limits are only configurable from the SCADA interface.</t>
        </is>
      </c>
      <c r="J67" s="6" t="inlineStr">
        <is>
          <t>Page 20</t>
        </is>
      </c>
    </row>
    <row r="68">
      <c r="A68" s="8" t="inlineStr">
        <is>
          <t>PH-0012-8</t>
        </is>
      </c>
      <c r="C68" s="6" t="inlineStr">
        <is>
          <t>phase</t>
        </is>
      </c>
      <c r="D68" s="6" t="inlineStr">
        <is>
          <t>Condition: Low Low chlorine residual limit is specified per the Water Safety Plans. Action: The value is set.</t>
        </is>
      </c>
      <c r="E68" s="6" t="inlineStr">
        <is>
          <t>The Low Low value has been specified as 0.2 mg/L for all sites in Western Australia (unless this value is insufficient to achieve required Ct).</t>
        </is>
      </c>
      <c r="J68" s="6" t="inlineStr">
        <is>
          <t>Page 20</t>
        </is>
      </c>
    </row>
    <row r="69">
      <c r="A69" s="8" t="inlineStr">
        <is>
          <t>PH-0012-9</t>
        </is>
      </c>
      <c r="C69" s="6" t="inlineStr">
        <is>
          <t>phase</t>
        </is>
      </c>
      <c r="D69" s="6" t="inlineStr">
        <is>
          <t>Condition: The chlorine residual approaches the High/Low chlorine residual limits and stays above/below the limits for 15 (default) minutes. Action: The High/Low chlorine residual alarm responds.</t>
        </is>
      </c>
      <c r="E69" s="6" t="inlineStr">
        <is>
          <t>The High/Low chlorine residual alarm will shut down the duty chlorination system and start the standby system.</t>
        </is>
      </c>
      <c r="J69" s="6" t="inlineStr">
        <is>
          <t>Page 20</t>
        </is>
      </c>
    </row>
    <row r="70">
      <c r="A70" s="8" t="inlineStr">
        <is>
          <t>PH-0012-10</t>
        </is>
      </c>
      <c r="C70" s="6" t="inlineStr">
        <is>
          <t>phase</t>
        </is>
      </c>
      <c r="D70" s="6" t="inlineStr">
        <is>
          <t>Condition: After the duty system was shut down and standby started, the chlorine residual again reaches the high/low chlorine residual limit. Action: The High/Low alarm activates.</t>
        </is>
      </c>
      <c r="E70" s="6" t="inlineStr">
        <is>
          <t>The High/Low alarm will activate, however, the 'standby chlorination system' will continue as the duty system; however should the faulty chlorination system be reset it will re-commence as the duty system.</t>
        </is>
      </c>
      <c r="J70" s="6" t="inlineStr">
        <is>
          <t>Page 20</t>
        </is>
      </c>
    </row>
    <row r="71">
      <c r="A71" s="8" t="inlineStr">
        <is>
          <t>PH-0012-11</t>
        </is>
      </c>
      <c r="C71" s="6" t="inlineStr">
        <is>
          <t>phase</t>
        </is>
      </c>
      <c r="D71" s="6" t="inlineStr">
        <is>
          <t>Condition: The chlorine residual breaches the High High or Low Low limit and stays there for 60 seconds. Action: The High High or Low Low alarm responds.</t>
        </is>
      </c>
      <c r="E71" s="6" t="inlineStr">
        <is>
          <t>It will activate the High High or Low Low alarm.</t>
        </is>
      </c>
      <c r="J71" s="6" t="inlineStr">
        <is>
          <t>Page 20</t>
        </is>
      </c>
    </row>
    <row r="72">
      <c r="A72" s="8" t="inlineStr">
        <is>
          <t>PH-0012-12</t>
        </is>
      </c>
      <c r="C72" s="6" t="inlineStr">
        <is>
          <t>phase</t>
        </is>
      </c>
      <c r="D72" s="6" t="inlineStr">
        <is>
          <t>Condition: The chlorine residual breaches the High High or Low Low limit and stays there for 60 seconds, and one of the chlorination systems is not available. Action: The High High/Low Low alarm responds.</t>
        </is>
      </c>
      <c r="E72" s="6" t="inlineStr">
        <is>
          <t>The High High/Low Low alarm will also latch.</t>
        </is>
      </c>
      <c r="J72" s="6" t="inlineStr">
        <is>
          <t>Page 20</t>
        </is>
      </c>
    </row>
    <row r="73">
      <c r="A73" s="8" t="inlineStr">
        <is>
          <t>PH-0012-13</t>
        </is>
      </c>
      <c r="C73" s="6" t="inlineStr">
        <is>
          <t>phase</t>
        </is>
      </c>
      <c r="D73" s="6" t="inlineStr">
        <is>
          <t>Condition: A High High or Low Low chlorine residual alarm occurs. Action: The alarm is annunciated.</t>
        </is>
      </c>
      <c r="E73" s="6" t="inlineStr">
        <is>
          <t>The High High and Low Low chlorine residual alarms are displayed on OIP and sent to the SCADA interface.</t>
        </is>
      </c>
      <c r="J73" s="6" t="inlineStr">
        <is>
          <t>Page 20</t>
        </is>
      </c>
    </row>
    <row r="74">
      <c r="A74" s="8" t="inlineStr">
        <is>
          <t>PH-0012-14</t>
        </is>
      </c>
      <c r="C74" s="6" t="inlineStr">
        <is>
          <t>phase</t>
        </is>
      </c>
      <c r="D74" s="6" t="inlineStr">
        <is>
          <t>Condition: A triggering condition for 'water quality poor' persists. Action: The 'water quality poor' alarm response.</t>
        </is>
      </c>
      <c r="E74" s="6" t="inlineStr">
        <is>
          <t>The 'water quality poor' alarm will set after thirty seconds; the 'water quality poor' alarm will shut down the water source and hence the chlorination system.</t>
        </is>
      </c>
      <c r="J74" s="6" t="inlineStr">
        <is>
          <t>Page 20</t>
        </is>
      </c>
    </row>
    <row r="75">
      <c r="A75" s="8" t="inlineStr">
        <is>
          <t>PH-0012-15</t>
        </is>
      </c>
      <c r="C75" s="6" t="inlineStr">
        <is>
          <t>phase</t>
        </is>
      </c>
      <c r="D75" s="6" t="inlineStr">
        <is>
          <t>Condition: Analyser low flow is detected. Action: The control system PID responds (flow paced only).</t>
        </is>
      </c>
      <c r="E75" s="6" t="inlineStr">
        <is>
          <t>The control system PID switches to manual immediately (flow paced only) and all chlorine residual alarms are disabled.</t>
        </is>
      </c>
      <c r="J75" s="6" t="inlineStr">
        <is>
          <t>Page 20</t>
        </is>
      </c>
    </row>
    <row r="76">
      <c r="A76" s="8" t="inlineStr">
        <is>
          <t>PH-0012-16</t>
        </is>
      </c>
      <c r="C76" s="6" t="inlineStr">
        <is>
          <t>phase</t>
        </is>
      </c>
      <c r="D76" s="6" t="inlineStr">
        <is>
          <t>Condition: Flow is restored after analyser low flow. Action: The system waits for the analyser signal to stabilise.</t>
        </is>
      </c>
      <c r="E76" s="6" t="inlineStr">
        <is>
          <t>A ten minute delay is required to allow the analyser signal to stabilise after which the PID reverts back to auto mode (flow paced and residual trim).</t>
        </is>
      </c>
      <c r="J76" s="6" t="inlineStr">
        <is>
          <t>Page 20</t>
        </is>
      </c>
    </row>
    <row r="77">
      <c r="A77" s="8" t="inlineStr">
        <is>
          <t>PH-0012-17</t>
        </is>
      </c>
      <c r="C77" s="6" t="inlineStr">
        <is>
          <t>phase</t>
        </is>
      </c>
      <c r="D77" s="6" t="inlineStr">
        <is>
          <t>Condition: Flow has not been restored after fifteen minutes following analyser low flow. Action: The analyser flow alarm response.</t>
        </is>
      </c>
      <c r="E77" s="6" t="inlineStr">
        <is>
          <t>An 'analyser sample water flow low' alarm is set and sent to the communications interface.</t>
        </is>
      </c>
      <c r="J77" s="6" t="inlineStr">
        <is>
          <t>Page 20</t>
        </is>
      </c>
    </row>
    <row r="78">
      <c r="A78" s="8" t="inlineStr">
        <is>
          <t>PH-0012-18</t>
        </is>
      </c>
      <c r="C78" s="6" t="inlineStr">
        <is>
          <t>phase</t>
        </is>
      </c>
      <c r="D78" s="6" t="inlineStr">
        <is>
          <t>Condition: Chlorination System is initiated. Action: 'Water quality poor' activation conditions are evaluated.</t>
        </is>
      </c>
      <c r="E78" s="6" t="inlineStr">
        <is>
          <t>'Water quality poor' is activated under any of the following conditions: neither chlorination system is on; both chlorination systems have faulted; turbidity high alarm; turbidity analyser failure; inlet chlorine residual high high; inlet chlorine residual low low; chlorine residual analyser failure; Emergency Shutdown Device activated; Flowmeter failure.</t>
        </is>
      </c>
      <c r="J78" s="6" t="inlineStr">
        <is>
          <t>Page 20</t>
        </is>
      </c>
    </row>
    <row r="79">
      <c r="A79" s="8" t="inlineStr">
        <is>
          <t>PH-0012-19</t>
        </is>
      </c>
      <c r="C79" s="6" t="inlineStr">
        <is>
          <t>phase</t>
        </is>
      </c>
      <c r="D79" s="6" t="inlineStr">
        <is>
          <t>Condition: Chlorination is initiated and neither of the ejector pumps are running or a turbidity high alarm is active (if enabled) or a flow discrepancy alarm comes on. Action: The 'water quality poor' alarm response.</t>
        </is>
      </c>
      <c r="E79" s="6" t="inlineStr">
        <is>
          <t>A 'water quality poor' alarm is generated after thirty seconds.</t>
        </is>
      </c>
      <c r="J79" s="6" t="inlineStr">
        <is>
          <t>Page 20</t>
        </is>
      </c>
    </row>
    <row r="80">
      <c r="A80" s="8" t="inlineStr">
        <is>
          <t>PH-0012-20</t>
        </is>
      </c>
      <c r="C80" s="6" t="inlineStr">
        <is>
          <t>phase</t>
        </is>
      </c>
      <c r="D80" s="6" t="inlineStr">
        <is>
          <t>Condition: Water Safety Plans may require the 'water quality poor' alarm to initiate shutdown. Action: The 'water quality poor' alarm initiates shutdown.</t>
        </is>
      </c>
      <c r="E80" s="6" t="inlineStr">
        <is>
          <t>The 'water quality poor' alarm may initiate shutdown of pump station, tank inlet control valve, bore field, or whatever sources of water requiring treatment.</t>
        </is>
      </c>
      <c r="J80" s="6" t="inlineStr">
        <is>
          <t>Page 20</t>
        </is>
      </c>
    </row>
    <row r="81">
      <c r="A81" s="8" t="inlineStr">
        <is>
          <t>PH-0012-21</t>
        </is>
      </c>
      <c r="C81" s="6" t="inlineStr">
        <is>
          <t>phase</t>
        </is>
      </c>
      <c r="D81" s="6" t="inlineStr">
        <is>
          <t>Condition: The 'water quality poor' alarm is set by the 'turbidity high'. Action: The chlorination system response.</t>
        </is>
      </c>
      <c r="E81" s="6" t="inlineStr">
        <is>
          <t>The chlorination system will continue to run until the flow of water has stopped.</t>
        </is>
      </c>
      <c r="J81" s="6" t="inlineStr">
        <is>
          <t>Page 20</t>
        </is>
      </c>
    </row>
    <row r="82">
      <c r="A82" s="8" t="inlineStr">
        <is>
          <t>PH-0012-22</t>
        </is>
      </c>
      <c r="C82" s="6" t="inlineStr">
        <is>
          <t>phase</t>
        </is>
      </c>
      <c r="D82" s="6" t="inlineStr">
        <is>
          <t>Condition: The 'water quality poor' alarm was set due to a power failure, i.e. sites where 'water quality poor' has no control of the source (chlorination initiate is still active). Action: Power is restored.</t>
        </is>
      </c>
      <c r="E82" s="6" t="inlineStr">
        <is>
          <t>The alarm will be reset automatically on restoration of power.</t>
        </is>
      </c>
      <c r="J82" s="6" t="inlineStr">
        <is>
          <t>Page 20</t>
        </is>
      </c>
    </row>
    <row r="83">
      <c r="A83" s="8" t="inlineStr">
        <is>
          <t>PH-0012-23</t>
        </is>
      </c>
      <c r="C83" s="6" t="inlineStr">
        <is>
          <t>phase</t>
        </is>
      </c>
      <c r="D83" s="6" t="inlineStr">
        <is>
          <t>Condition: The 'water quality poor' alarm is set (unless reset on power restore). Action: The system is to be returned to operation.</t>
        </is>
      </c>
      <c r="E83" s="6" t="inlineStr">
        <is>
          <t>The 'water quality poor' alarm must be manually reset either locally or remotely (unless reset on power restore) before the system can be returned to operation.</t>
        </is>
      </c>
      <c r="J83" s="6" t="inlineStr">
        <is>
          <t>Page 20</t>
        </is>
      </c>
    </row>
    <row r="84">
      <c r="A84" s="8" t="inlineStr">
        <is>
          <t>PH-0013-1</t>
        </is>
      </c>
      <c r="C84" s="6" t="inlineStr">
        <is>
          <t>phase</t>
        </is>
      </c>
      <c r="D84" s="6" t="inlineStr">
        <is>
          <t>Condition: The chlorine store door is open. Action: The door remains open and fifty five minutes elapse.</t>
        </is>
      </c>
      <c r="E84" s="6" t="inlineStr">
        <is>
          <t>A warning audible alarm is generated locally.</t>
        </is>
      </c>
      <c r="J84" s="6" t="inlineStr">
        <is>
          <t>Page 22</t>
        </is>
      </c>
    </row>
    <row r="85">
      <c r="A85" s="8" t="inlineStr">
        <is>
          <t>PH-0013-2</t>
        </is>
      </c>
      <c r="C85" s="6" t="inlineStr">
        <is>
          <t>phase</t>
        </is>
      </c>
      <c r="D85" s="6" t="inlineStr">
        <is>
          <t>Condition: The chlorine store door is open. Action: The door remains open and sixty minutes elapse.</t>
        </is>
      </c>
      <c r="E85" s="6" t="inlineStr">
        <is>
          <t>A door open alarm is generated.</t>
        </is>
      </c>
      <c r="J85" s="6" t="inlineStr">
        <is>
          <t>Page 22</t>
        </is>
      </c>
    </row>
    <row r="86">
      <c r="A86" s="8" t="inlineStr">
        <is>
          <t>PH-0013-3</t>
        </is>
      </c>
      <c r="C86" s="6" t="inlineStr">
        <is>
          <t>phase</t>
        </is>
      </c>
      <c r="D86" s="6" t="inlineStr">
        <is>
          <t>Condition: A warning audible alarm or door open alarm has been generated due to the chlorine store door being open. Action: The door is closed.</t>
        </is>
      </c>
      <c r="E86" s="6" t="inlineStr">
        <is>
          <t>Alarms are reset when the door is closed.</t>
        </is>
      </c>
      <c r="J86" s="6" t="inlineStr">
        <is>
          <t>Page 22</t>
        </is>
      </c>
    </row>
    <row r="87">
      <c r="A87" s="8" t="inlineStr">
        <is>
          <t>PH-0013-4</t>
        </is>
      </c>
      <c r="C87" s="6" t="inlineStr">
        <is>
          <t>phase</t>
        </is>
      </c>
      <c r="D87" s="6" t="inlineStr">
        <is>
          <t>Condition: Normal operation with the security door disarmed. Action: The security door is disarmed.</t>
        </is>
      </c>
      <c r="E87" s="6" t="inlineStr">
        <is>
          <t>The chlorine room fan will switch on.</t>
        </is>
      </c>
      <c r="J87" s="6" t="inlineStr">
        <is>
          <t>Page 22</t>
        </is>
      </c>
    </row>
    <row r="88">
      <c r="A88" s="8" t="inlineStr">
        <is>
          <t>PH-0013-5</t>
        </is>
      </c>
      <c r="C88" s="6" t="inlineStr">
        <is>
          <t>phase</t>
        </is>
      </c>
      <c r="D88" s="6" t="inlineStr">
        <is>
          <t>Condition: Containment operation (leaks of 5ppm or above). Action: Containment operation is in effect.</t>
        </is>
      </c>
      <c r="E88" s="6" t="inlineStr">
        <is>
          <t>The fan is inhibited to contain any leaks 5ppm or above.</t>
        </is>
      </c>
      <c r="J88" s="6" t="inlineStr">
        <is>
          <t>Page 22</t>
        </is>
      </c>
    </row>
    <row r="89">
      <c r="A89" s="8" t="inlineStr">
        <is>
          <t>PH-0013-6</t>
        </is>
      </c>
      <c r="C89" s="6" t="inlineStr">
        <is>
          <t>phase</t>
        </is>
      </c>
      <c r="D89" s="6" t="inlineStr">
        <is>
          <t>Condition: The fan is inhibited during containment operation. Action: The Fan Inhibit Override function is selected on the OIP.</t>
        </is>
      </c>
      <c r="E89" s="6" t="inlineStr">
        <is>
          <t>The fan will run for a set time and then turn off.</t>
        </is>
      </c>
      <c r="J89" s="6" t="inlineStr">
        <is>
          <t>Page 22</t>
        </is>
      </c>
    </row>
    <row r="90">
      <c r="A90" s="8" t="inlineStr">
        <is>
          <t>PH-0013-7</t>
        </is>
      </c>
      <c r="C90" s="6" t="inlineStr">
        <is>
          <t>phase</t>
        </is>
      </c>
      <c r="D90" s="6" t="inlineStr">
        <is>
          <t>Condition: The Fan Inhibit Override function is active and the fan is running for its set time. Action: The operator turns the fan off on the OIP during this period.</t>
        </is>
      </c>
      <c r="E90" s="6" t="inlineStr">
        <is>
          <t>The fan can be turned off on the OIP during this period.</t>
        </is>
      </c>
      <c r="J90" s="6" t="inlineStr">
        <is>
          <t>Page 22</t>
        </is>
      </c>
    </row>
    <row r="91">
      <c r="A91" s="8" t="inlineStr">
        <is>
          <t>PH-0013-8</t>
        </is>
      </c>
      <c r="C91" s="6" t="inlineStr">
        <is>
          <t>phase</t>
        </is>
      </c>
      <c r="D91" s="6" t="inlineStr">
        <is>
          <t>Condition: The Fan Inhibit function has been used. Action: The fans are to be operated again.</t>
        </is>
      </c>
      <c r="E91" s="6" t="inlineStr">
        <is>
          <t>The special password must be re-entered before the fans will operate.</t>
        </is>
      </c>
      <c r="J91" s="6" t="inlineStr">
        <is>
          <t>Page 22</t>
        </is>
      </c>
    </row>
    <row r="92">
      <c r="A92" s="8" t="inlineStr">
        <is>
          <t>EM-0014-1</t>
        </is>
      </c>
      <c r="C92" s="6" t="inlineStr">
        <is>
          <t>equipment_module</t>
        </is>
      </c>
      <c r="D92" s="6" t="inlineStr">
        <is>
          <t>Condition: The ESD is operated (triggered by detection of a five part per million chlorine gas concentration, or by local or remote operator initiation). Action: The ESD control unit operates the ratchet devices to close the chlorine cylinder valves and sends a digital signal.</t>
        </is>
      </c>
      <c r="E92" s="6" t="inlineStr">
        <is>
          <t>The ESD sends a digital signal to the PLC: 'ESD Activated'.</t>
        </is>
      </c>
      <c r="J92" s="6" t="inlineStr">
        <is>
          <t>Page 22</t>
        </is>
      </c>
    </row>
    <row r="93">
      <c r="A93" s="8" t="inlineStr">
        <is>
          <t>EM-0014-2</t>
        </is>
      </c>
      <c r="C93" s="6" t="inlineStr">
        <is>
          <t>equipment_module</t>
        </is>
      </c>
      <c r="D93" s="6" t="inlineStr">
        <is>
          <t>Condition: The ESD control unit monitors the battery voltage and a low battery voltage condition occurs. Action: The ESD control unit provides an alarm.</t>
        </is>
      </c>
      <c r="E93" s="6" t="inlineStr">
        <is>
          <t>An alarm is provided to the PLC/SCADA on low battery voltage.</t>
        </is>
      </c>
      <c r="J93" s="6" t="inlineStr">
        <is>
          <t>Page 22</t>
        </is>
      </c>
    </row>
    <row r="94">
      <c r="A94" s="8" t="inlineStr">
        <is>
          <t>CM-0015-1</t>
        </is>
      </c>
      <c r="C94" s="6" t="inlineStr">
        <is>
          <t>control_module</t>
        </is>
      </c>
      <c r="D94" s="6" t="inlineStr">
        <is>
          <t>Condition: The pH meter is enabled and in operation. Action: Observe the pH meter indication and the source of pH alarms.</t>
        </is>
      </c>
      <c r="E94" s="6" t="inlineStr">
        <is>
          <t>The pH meter provides an analogue indication. Alarms for pH are no longer generated from the PLC.</t>
        </is>
      </c>
      <c r="J94" s="6" t="inlineStr">
        <is>
          <t>Page 22</t>
        </is>
      </c>
    </row>
    <row r="95">
      <c r="A95" s="8" t="inlineStr">
        <is>
          <t>CM-0015-2</t>
        </is>
      </c>
      <c r="C95" s="6" t="inlineStr">
        <is>
          <t>control_module</t>
        </is>
      </c>
      <c r="D95" s="6" t="inlineStr">
        <is>
          <t>Condition: The pH meter is in enabled operation and pH soft alarms are required. Action: Configure soft alarms using the 'tune alarm limits' function from SCADA.</t>
        </is>
      </c>
      <c r="E95" s="6" t="inlineStr">
        <is>
          <t>Soft alarms are configured using the 'tune alarm limits' from SCADA.</t>
        </is>
      </c>
      <c r="J95" s="6" t="inlineStr">
        <is>
          <t>Page 22</t>
        </is>
      </c>
    </row>
    <row r="96">
      <c r="A96" s="8" t="inlineStr">
        <is>
          <t>PH-0016-1</t>
        </is>
      </c>
      <c r="C96" s="6" t="inlineStr">
        <is>
          <t>phase</t>
        </is>
      </c>
      <c r="D96" s="6" t="inlineStr">
        <is>
          <t>Condition: The pH reaches a configurable high level initiate setpoint and chlorination has been initiated. Action: CO2 injection is initiated (enabled operation).</t>
        </is>
      </c>
      <c r="E96" s="6" t="inlineStr">
        <is>
          <t>CO2 injection is initially initiated.</t>
        </is>
      </c>
      <c r="J96" s="6" t="inlineStr">
        <is>
          <t>Page 23</t>
        </is>
      </c>
    </row>
    <row r="97">
      <c r="A97" s="8" t="inlineStr">
        <is>
          <t>PH-0016-2</t>
        </is>
      </c>
      <c r="C97" s="6" t="inlineStr">
        <is>
          <t>phase</t>
        </is>
      </c>
      <c r="D97" s="6" t="inlineStr">
        <is>
          <t>Condition: The pH reaches a configurable low level setpoint. Action: Operate the CO2 system control in response to the low pH setpoint.</t>
        </is>
      </c>
      <c r="E97" s="6" t="inlineStr">
        <is>
          <t>The CO2 system is turned off.</t>
        </is>
      </c>
      <c r="J97" s="6" t="inlineStr">
        <is>
          <t>Page 23</t>
        </is>
      </c>
    </row>
    <row r="98">
      <c r="A98" s="8" t="inlineStr">
        <is>
          <t>PH-0016-3</t>
        </is>
      </c>
      <c r="C98" s="6" t="inlineStr">
        <is>
          <t>phase</t>
        </is>
      </c>
      <c r="D98" s="6" t="inlineStr">
        <is>
          <t>Condition: Normal conditions and the initiate chlorination signal is present/absent. Action: Operate the CO2 system in conjunction with the initiate chlorination signal.</t>
        </is>
      </c>
      <c r="E98" s="6" t="inlineStr">
        <is>
          <t>Under normal conditions the CO2 system will start and stop with the initiate chlorination signal.</t>
        </is>
      </c>
      <c r="J98" s="6" t="inlineStr">
        <is>
          <t>Page 23</t>
        </is>
      </c>
    </row>
    <row r="99">
      <c r="A99" s="8" t="inlineStr">
        <is>
          <t>PH-0016-4</t>
        </is>
      </c>
      <c r="C99" s="6" t="inlineStr">
        <is>
          <t>phase</t>
        </is>
      </c>
      <c r="D99" s="6" t="inlineStr">
        <is>
          <t>Condition: CO2 injection is flow paced to the mains water flow. Action: Calculate CO2 flow controller output (%) = Mains water flow rate (%) * pH Control calibration factor / 100, where the pH Control calibration factor is a setpoint entered from the OIP or communications interface with a value between zero and five.</t>
        </is>
      </c>
      <c r="E99" s="6" t="inlineStr">
        <is>
          <t>CO2 flow controller output (%) = Mains water flow rate (%) * pH Control calibration factor / 100.</t>
        </is>
      </c>
      <c r="J99" s="6" t="inlineStr">
        <is>
          <t>Page 23</t>
        </is>
      </c>
    </row>
    <row r="100">
      <c r="A100" s="8" t="inlineStr">
        <is>
          <t>PH-0016-5</t>
        </is>
      </c>
      <c r="C100" s="6" t="inlineStr">
        <is>
          <t>phase</t>
        </is>
      </c>
      <c r="D100" s="6" t="inlineStr">
        <is>
          <t>Condition: The calculated CO2 flow controller output is above 100%. Action: Apply the output limitation.</t>
        </is>
      </c>
      <c r="E100" s="6" t="inlineStr">
        <is>
          <t>Where output is above 100% it is limited to 100%.</t>
        </is>
      </c>
      <c r="J100" s="6" t="inlineStr">
        <is>
          <t>Page 23</t>
        </is>
      </c>
    </row>
    <row r="101">
      <c r="A101" s="8" t="inlineStr">
        <is>
          <t>PH-0016-6</t>
        </is>
      </c>
      <c r="C101" s="6" t="inlineStr">
        <is>
          <t>phase</t>
        </is>
      </c>
      <c r="D101" s="6" t="inlineStr">
        <is>
          <t>Condition: CO2 injection is not initiated. Action: Operate the CO2 flow controller output.</t>
        </is>
      </c>
      <c r="E101" s="6" t="inlineStr">
        <is>
          <t>If the CO2 injection is not initiated it outputs 0% to the CO2 flow controller.</t>
        </is>
      </c>
      <c r="J101" s="6" t="inlineStr">
        <is>
          <t>Page 23</t>
        </is>
      </c>
    </row>
    <row r="102">
      <c r="A102" s="8" t="inlineStr">
        <is>
          <t>PH-0017-1</t>
        </is>
      </c>
      <c r="C102" s="6" t="inlineStr">
        <is>
          <t>phase</t>
        </is>
      </c>
      <c r="D102" s="6" t="inlineStr">
        <is>
          <t>Condition: The pH reaches a configurable low level initiate setpoint and chlorination has been initiated. Action: The Soda Ash injection is initiated.</t>
        </is>
      </c>
      <c r="E102" s="6" t="inlineStr">
        <is>
          <t>Soda Ash injection is initiated.</t>
        </is>
      </c>
      <c r="J102" s="6" t="inlineStr">
        <is>
          <t>Page 23</t>
        </is>
      </c>
    </row>
    <row r="103">
      <c r="A103" s="8" t="inlineStr">
        <is>
          <t>PH-0017-2</t>
        </is>
      </c>
      <c r="C103" s="6" t="inlineStr">
        <is>
          <t>phase</t>
        </is>
      </c>
      <c r="D103" s="6" t="inlineStr">
        <is>
          <t>Condition: The pH reaches a configurable high level setpoint. Action: The Soda Ash system is turned off.</t>
        </is>
      </c>
      <c r="E103" s="6" t="inlineStr">
        <is>
          <t>The Soda Ash system is turned off.</t>
        </is>
      </c>
      <c r="J103" s="6" t="inlineStr">
        <is>
          <t>Page 23</t>
        </is>
      </c>
    </row>
    <row r="104">
      <c r="A104" s="8" t="inlineStr">
        <is>
          <t>PH-0017-3</t>
        </is>
      </c>
      <c r="C104" s="6" t="inlineStr">
        <is>
          <t>phase</t>
        </is>
      </c>
      <c r="D104" s="6" t="inlineStr">
        <is>
          <t>Condition: Normal conditions. Action: The Soda Ash system starts and stops with the initiate chlorination signal.</t>
        </is>
      </c>
      <c r="E104" s="6" t="inlineStr">
        <is>
          <t>The Soda Ash system starts and stops with the initiate chlorination signal.</t>
        </is>
      </c>
      <c r="J104" s="6" t="inlineStr">
        <is>
          <t>Page 23</t>
        </is>
      </c>
    </row>
    <row r="105">
      <c r="A105" s="8" t="inlineStr">
        <is>
          <t>PH-0017-4</t>
        </is>
      </c>
      <c r="C105" s="6" t="inlineStr">
        <is>
          <t>phase</t>
        </is>
      </c>
      <c r="D105" s="6" t="inlineStr">
        <is>
          <t>Condition: The operator presses the 'add water' button next to the batch tank (batch tank requires water). Action: The operator presses the 'add water' button next to the batch tank and the batch tank fill solenoid opens to allow water to flow.</t>
        </is>
      </c>
      <c r="E105" s="6" t="inlineStr">
        <is>
          <t>The batch tank fill solenoid will open to allow water to flow and will shut when the water level reaches the high level switch.</t>
        </is>
      </c>
      <c r="J105" s="6" t="inlineStr">
        <is>
          <t>Page 23</t>
        </is>
      </c>
    </row>
    <row r="106">
      <c r="A106" s="8" t="inlineStr">
        <is>
          <t>PH-0017-5</t>
        </is>
      </c>
      <c r="C106" s="6" t="inlineStr">
        <is>
          <t>phase</t>
        </is>
      </c>
      <c r="D106" s="6" t="inlineStr">
        <is>
          <t>Condition: The operator presses the 'initiate mixing' button next to the batch tank. Action: Initial mixing is performed for 20 minutes; if after this time the soda ash storage tank level is less than 40%, a soda ash transfer from the batch tank to the storage tank is initiated using the soda ash transfer pump.</t>
        </is>
      </c>
      <c r="E106" s="6" t="inlineStr">
        <is>
          <t>A soda ash transfer from the batch tank to the storage tank is initiated using the soda ash transfer pump.</t>
        </is>
      </c>
      <c r="J106" s="6" t="inlineStr">
        <is>
          <t>Page 23</t>
        </is>
      </c>
    </row>
    <row r="107">
      <c r="A107" s="8" t="inlineStr">
        <is>
          <t>PH-0017-6</t>
        </is>
      </c>
      <c r="C107" s="6" t="inlineStr">
        <is>
          <t>phase</t>
        </is>
      </c>
      <c r="D107" s="6" t="inlineStr">
        <is>
          <t>Condition: After initial mixing, the soda ash storage tank level is greater than forty percent. Action: The batch tank waits for sixty minutes before invoking the mixer again for a further ten minutes, before checking the soda ash storage tank level again.</t>
        </is>
      </c>
      <c r="E107" s="6" t="inlineStr">
        <is>
          <t>The batch tank waits for sixty minutes before invoking the mixer again for a further ten minutes, before checking the soda ash storage tank level again.</t>
        </is>
      </c>
      <c r="J107" s="6" t="inlineStr">
        <is>
          <t>Page 23</t>
        </is>
      </c>
    </row>
    <row r="108">
      <c r="A108" s="8" t="inlineStr">
        <is>
          <t>CM-0018-1</t>
        </is>
      </c>
      <c r="C108" s="6" t="inlineStr">
        <is>
          <t>control_module</t>
        </is>
      </c>
      <c r="D108" s="6" t="inlineStr">
        <is>
          <t>Condition: The pH Control calibration factor is a setpoint entered from the OIP or from the communications interface, with a value between zero and five. Action: The soda ash flow controller output (%) is calculated as Mains water flow rate (%) * pH Control calibration factor / 100.</t>
        </is>
      </c>
      <c r="E108" s="6" t="inlineStr">
        <is>
          <t>The soda ash flow controller output is equal to Mains water flow rate (%) multiplied by the pH Control calibration factor, divided by 100.</t>
        </is>
      </c>
      <c r="J108" s="6" t="inlineStr">
        <is>
          <t>Page 24</t>
        </is>
      </c>
    </row>
    <row r="109">
      <c r="A109" s="8" t="inlineStr">
        <is>
          <t>CM-0018-2</t>
        </is>
      </c>
      <c r="C109" s="6" t="inlineStr">
        <is>
          <t>control_module</t>
        </is>
      </c>
      <c r="D109" s="6" t="inlineStr">
        <is>
          <t>Condition: The calculated soda ash flow controller output is above 100%. Action: The calculated value is applied to the soda ash flow controller.</t>
        </is>
      </c>
      <c r="E109" s="6" t="inlineStr">
        <is>
          <t>The output is limited to 100%.</t>
        </is>
      </c>
      <c r="J109" s="6" t="inlineStr">
        <is>
          <t>Page 24</t>
        </is>
      </c>
    </row>
    <row r="110">
      <c r="A110" s="8" t="inlineStr">
        <is>
          <t>CM-0018-3</t>
        </is>
      </c>
      <c r="C110" s="6" t="inlineStr">
        <is>
          <t>control_module</t>
        </is>
      </c>
      <c r="D110" s="6" t="inlineStr">
        <is>
          <t>Condition: Soda ash injection is not initiated. Action: The system outputs a value to the soda ash flow controller.</t>
        </is>
      </c>
      <c r="E110" s="6" t="inlineStr">
        <is>
          <t>It outputs 0% to the soda ash flow controller.</t>
        </is>
      </c>
      <c r="J110" s="6" t="inlineStr">
        <is>
          <t>Page 24</t>
        </is>
      </c>
    </row>
    <row r="111">
      <c r="A111" s="8" t="inlineStr">
        <is>
          <t>CM-0019-1</t>
        </is>
      </c>
      <c r="C111" s="6" t="inlineStr">
        <is>
          <t>control_module</t>
        </is>
      </c>
      <c r="D111" s="6" t="inlineStr">
        <is>
          <t>Condition: Soda ash injection is initiated and the pump control selector is switched to PLC. Action: Start the soda ash dosing pump.</t>
        </is>
      </c>
      <c r="E111" s="6" t="inlineStr">
        <is>
          <t>The soda ash dosing pump is started (remains on).</t>
        </is>
      </c>
      <c r="J111" s="6" t="inlineStr">
        <is>
          <t>Page 24</t>
        </is>
      </c>
    </row>
    <row r="112">
      <c r="A112" s="8" t="inlineStr">
        <is>
          <t>CM-0019-2</t>
        </is>
      </c>
      <c r="C112" s="6" t="inlineStr">
        <is>
          <t>control_module</t>
        </is>
      </c>
      <c r="D112" s="6" t="inlineStr">
        <is>
          <t>Condition: Soda ash dosing operation with a target pH requirement (chloramination sites require a target pH of 8.3). Action: Operate the soda ash dosing pump to the specified target pH.</t>
        </is>
      </c>
      <c r="E112" s="6" t="inlineStr">
        <is>
          <t>A target pH of 7 is required; chloramination sites require a target pH of 8.3.</t>
        </is>
      </c>
      <c r="J112" s="6" t="inlineStr">
        <is>
          <t>Page 24</t>
        </is>
      </c>
    </row>
    <row r="113">
      <c r="A113" s="8" t="inlineStr">
        <is>
          <t>CM-0019-3</t>
        </is>
      </c>
      <c r="C113" s="6" t="inlineStr">
        <is>
          <t>control_module</t>
        </is>
      </c>
      <c r="D113" s="6" t="inlineStr">
        <is>
          <t>Condition: The soda ash dosing pump is running. Action: Soda ash injection is uninitiated, or the pump control CSS is switched to off.</t>
        </is>
      </c>
      <c r="E113" s="6" t="inlineStr">
        <is>
          <t>The pump is turned off (the pump remains on until soda ash injection is uninitiated, or the pump control CSS is switched to off).</t>
        </is>
      </c>
      <c r="J113" s="6" t="inlineStr">
        <is>
          <t>Page 24</t>
        </is>
      </c>
    </row>
    <row r="114">
      <c r="A114" s="8" t="inlineStr">
        <is>
          <t>CM-0020</t>
        </is>
      </c>
      <c r="C114" s="6" t="inlineStr">
        <is>
          <t>control_module</t>
        </is>
      </c>
      <c r="D114" s="6" t="inlineStr">
        <is>
          <t>Condition: The optional three way valve is available and in use. Action: Sample and process water are taken via the three way valve.</t>
        </is>
      </c>
      <c r="E114" s="6" t="inlineStr">
        <is>
          <t>Sample and process water can be taken from either the storage tank inlet or outlet.</t>
        </is>
      </c>
      <c r="J114" s="6" t="inlineStr">
        <is>
          <t>Page 24</t>
        </is>
      </c>
    </row>
    <row r="115">
      <c r="A115" s="8" t="inlineStr">
        <is>
          <t>PH-0021-1</t>
        </is>
      </c>
      <c r="C115" s="6" t="inlineStr">
        <is>
          <t>phase</t>
        </is>
      </c>
      <c r="D115" s="6" t="inlineStr">
        <is>
          <t>Condition: The three way valve is initially in the outlet position and the chlorination system is initiated. Action: The valve moves to the inlet position for the inlet on time; after the inlet on time expires it moves to the outlet position for the outlet on time, then returns to the inlet position and the sequence repeats.</t>
        </is>
      </c>
      <c r="E115" s="6" t="inlineStr">
        <is>
          <t>The valve moves to the inlet position when chlorination is initiated, remains for the inlet on time (default 480 minutes), then moves to the outlet position for the outlet on time (default 20 minutes), then back to the inlet position and the sequence starts again.</t>
        </is>
      </c>
      <c r="J115" s="6" t="inlineStr">
        <is>
          <t>Page 25</t>
        </is>
      </c>
    </row>
    <row r="116">
      <c r="A116" s="8" t="inlineStr">
        <is>
          <t>PH-0021-2</t>
        </is>
      </c>
      <c r="C116" s="6" t="inlineStr">
        <is>
          <t>phase</t>
        </is>
      </c>
      <c r="D116" s="6" t="inlineStr">
        <is>
          <t>Condition: The three way valve toggles from inlet to outlet monitoring, and later toggles back to inlet monitoring. Action: The valve position change is performed.</t>
        </is>
      </c>
      <c r="E116" s="6" t="inlineStr">
        <is>
          <t>When toggling from inlet to outlet monitoring, the chlorination PID loop locks its current output value (flow pacing still occurs). When toggled back to inlet monitoring, the PID loop is re-enabled.</t>
        </is>
      </c>
      <c r="J116" s="6" t="inlineStr">
        <is>
          <t>Page 25</t>
        </is>
      </c>
    </row>
    <row r="117">
      <c r="A117" s="8" t="inlineStr">
        <is>
          <t>PH-0021-3</t>
        </is>
      </c>
      <c r="C117" s="6" t="inlineStr">
        <is>
          <t>phase</t>
        </is>
      </c>
      <c r="D117" s="6" t="inlineStr">
        <is>
          <t>Condition: The chlorination system is off. Action: The three way valve control operates.</t>
        </is>
      </c>
      <c r="E117" s="6" t="inlineStr">
        <is>
          <t>The valve defaults to the outlet position.</t>
        </is>
      </c>
      <c r="J117" s="6" t="inlineStr">
        <is>
          <t>Page 25</t>
        </is>
      </c>
    </row>
    <row r="118">
      <c r="A118" s="8" t="inlineStr">
        <is>
          <t>PH-0021-4</t>
        </is>
      </c>
      <c r="C118" s="6" t="inlineStr">
        <is>
          <t>phase</t>
        </is>
      </c>
      <c r="D118" s="6" t="inlineStr">
        <is>
          <t>Condition: The operator requests the valve to go to the opposite position to do sample tests. Action: The valve moves to the opposite position.</t>
        </is>
      </c>
      <c r="E118" s="6" t="inlineStr">
        <is>
          <t>The valve will automatically return to the original position after a given time. For inlet to outlet position operation the delay before returning to the inlet position is settable on the OIP (default twenty minutes); for outlet to inlet operation the delay is fifteen minutes before the valve returns to the outlet position.</t>
        </is>
      </c>
      <c r="J118" s="6" t="inlineStr">
        <is>
          <t>Page 25</t>
        </is>
      </c>
    </row>
    <row r="119">
      <c r="A119" s="8" t="inlineStr">
        <is>
          <t>PH-0021-5</t>
        </is>
      </c>
      <c r="C119" s="6" t="inlineStr">
        <is>
          <t>phase</t>
        </is>
      </c>
      <c r="D119" s="6" t="inlineStr">
        <is>
          <t>Condition: The sample water three way valve is commanded to reach a required position and does not reach it within one minute (limit switches provide indication for inlet and outlet positions). Action: The valve attempts to reach the required position.</t>
        </is>
      </c>
      <c r="E119" s="6" t="inlineStr">
        <is>
          <t>The valve will provide position discrepancy faults, generate an alarm on the OIP, and send the alarm to the SCADA interface.</t>
        </is>
      </c>
      <c r="J119" s="6" t="inlineStr">
        <is>
          <t>Page 25</t>
        </is>
      </c>
    </row>
    <row r="120">
      <c r="A120" s="8" t="inlineStr">
        <is>
          <t>PH-0021-6</t>
        </is>
      </c>
      <c r="C120" s="6" t="inlineStr">
        <is>
          <t>phase</t>
        </is>
      </c>
      <c r="D120" s="6" t="inlineStr">
        <is>
          <t>Condition: The three way valve is in service. Action: The valve position is monitored via limit switch inputs from the field.</t>
        </is>
      </c>
      <c r="E120" s="6" t="inlineStr">
        <is>
          <t>The position of the three way valve is determined by limit switch inputs from the field. The status is represented on the OIP as either inlet monitoring or outlet monitoring, and this status is also sent to the SCADA interface.</t>
        </is>
      </c>
      <c r="J120" s="6" t="inlineStr">
        <is>
          <t>Page 25</t>
        </is>
      </c>
    </row>
    <row r="121">
      <c r="A121" s="8" t="inlineStr">
        <is>
          <t>PH-0021-7</t>
        </is>
      </c>
      <c r="C121" s="6" t="inlineStr">
        <is>
          <t>phase</t>
        </is>
      </c>
      <c r="D121" s="6" t="inlineStr">
        <is>
          <t>Condition: The three way valve changes position (from outlet to inlet, or from inlet to outlet), leaving inlet/outlet water still in the pipework that must be purged. Action: The inlet monitoring delay time and outlet monitoring delay time setpoints provide configurable delays.</t>
        </is>
      </c>
      <c r="E121" s="6" t="inlineStr">
        <is>
          <t>The inlet delay time provides a configurable delay from when the valve moves to the inlet position to when the chlorine analyser can expect to see inlet water instead of outlet water; a similar setpoint exists when the valve moves from inlet to outlet. Both setpoints are configurable from the OIP only (inlet and outlet monitoring delays default 6 minutes).</t>
        </is>
      </c>
      <c r="J121" s="6" t="inlineStr">
        <is>
          <t>Page 25</t>
        </is>
      </c>
    </row>
    <row r="122">
      <c r="A122" s="8" t="inlineStr">
        <is>
          <t>PH-0021-8</t>
        </is>
      </c>
      <c r="C122" s="6" t="inlineStr">
        <is>
          <t>phase</t>
        </is>
      </c>
      <c r="D122" s="6" t="inlineStr">
        <is>
          <t>Condition: The chlorinator is not running and the valve is in outlet monitoring; then chlorination is initiated. Action: On initiate chlorination the three way valve moves to the inlet position after a configurable delay time.</t>
        </is>
      </c>
      <c r="E122" s="6" t="inlineStr">
        <is>
          <t>The three way valve moves to the inlet position after a configurable delay time; the default delay is zero seconds. At sites where a lot of air/turbulence occurs at start up this delay time should be increased.</t>
        </is>
      </c>
      <c r="J122" s="6" t="inlineStr">
        <is>
          <t>Page 25</t>
        </is>
      </c>
    </row>
    <row r="123">
      <c r="A123" s="8" t="inlineStr">
        <is>
          <t>PH-0021-9</t>
        </is>
      </c>
      <c r="C123" s="6" t="inlineStr">
        <is>
          <t>phase</t>
        </is>
      </c>
      <c r="D123" s="6" t="inlineStr">
        <is>
          <t>Condition: The valve is switched from inlet monitoring to outlet monitoring, or from outlet monitoring to inlet monitoring. Action: The valve monitoring position change occurs.</t>
        </is>
      </c>
      <c r="E123" s="6" t="inlineStr">
        <is>
          <t>When switched from inlet monitoring to outlet monitoring, the last value of the inlet chlorine residual is displayed on the OIP. When switched from outlet monitoring to inlet monitoring, the last value of the outlet chlorine residual is displayed.</t>
        </is>
      </c>
      <c r="J123" s="6" t="inlineStr">
        <is>
          <t>Page 25</t>
        </is>
      </c>
    </row>
    <row r="124">
      <c r="A124" s="8" t="inlineStr">
        <is>
          <t>PH-0021-10</t>
        </is>
      </c>
      <c r="C124" s="6" t="inlineStr">
        <is>
          <t>phase</t>
        </is>
      </c>
      <c r="D124" s="6" t="inlineStr">
        <is>
          <t>Condition: The three way valve operation is disabled. Action: The system operates.</t>
        </is>
      </c>
      <c r="E124" s="6" t="inlineStr">
        <is>
          <t>The system will operate as if no three way valve is installed. The three way valve and its setpoints will not appear on the OIP screen.</t>
        </is>
      </c>
      <c r="J124" s="6" t="inlineStr">
        <is>
          <t>Page 25</t>
        </is>
      </c>
    </row>
    <row r="125">
      <c r="A125" s="8" t="inlineStr">
        <is>
          <t>CM-0022-1</t>
        </is>
      </c>
      <c r="C125" s="6" t="inlineStr">
        <is>
          <t>control_module</t>
        </is>
      </c>
      <c r="D125" s="6" t="inlineStr">
        <is>
          <t>Condition: The turbidity meter is enabled with a configurable high turbidity setpoint (default 3 NTU) and delay time configured from the OIP, and the high alarm is interlocked to the 'water quality poor' alarm. Action: The turbidity exceeds the configured high alarm limit. Expected: The high alarm is displayed on the OIP.</t>
        </is>
      </c>
      <c r="E125" s="6" t="inlineStr">
        <is>
          <t>The high alarm is displayed on the OIP when the alarm limit is exceeded.</t>
        </is>
      </c>
      <c r="J125" s="6" t="inlineStr">
        <is>
          <t>Page 26</t>
        </is>
      </c>
    </row>
    <row r="126">
      <c r="A126" s="8" t="inlineStr">
        <is>
          <t>CM-0022-2</t>
        </is>
      </c>
      <c r="C126" s="6" t="inlineStr">
        <is>
          <t>control_module</t>
        </is>
      </c>
      <c r="D126" s="6" t="inlineStr">
        <is>
          <t>Condition: The turbidity meter is enabled and provides an analogue indication and a local high turbidity alarm. Action: Evaluate the turbidity meter's contribution to the chlorination system control. Expected: The turbidity meter provides no input to the control of the chlorination system.</t>
        </is>
      </c>
      <c r="E126" s="6" t="inlineStr">
        <is>
          <t>The turbidity meter provides no input to the control of the chlorination system.</t>
        </is>
      </c>
      <c r="J126" s="6" t="inlineStr">
        <is>
          <t>Page 26</t>
        </is>
      </c>
    </row>
    <row r="127">
      <c r="A127" s="8" t="inlineStr">
        <is>
          <t>CM-0022-3</t>
        </is>
      </c>
      <c r="C127" s="6" t="inlineStr">
        <is>
          <t>control_module</t>
        </is>
      </c>
      <c r="D127" s="6" t="inlineStr">
        <is>
          <t>Condition: The turbidity meter is disabled (done only when there is no turbidity meter in the system). Action: Observe the turbidity meter display and high turbidity alarm. Expected: The turbidity meter is not displayed on the OIP and the turbidity high alarm is disabled.</t>
        </is>
      </c>
      <c r="E127" s="6" t="inlineStr">
        <is>
          <t>The turbidity meter is not displayed on the OIP and the turbidity high alarm is disabled.</t>
        </is>
      </c>
      <c r="J127" s="6" t="inlineStr">
        <is>
          <t>Page 26</t>
        </is>
      </c>
    </row>
    <row r="128">
      <c r="A128" s="8" t="inlineStr">
        <is>
          <t>PH-0023-1</t>
        </is>
      </c>
      <c r="C128" s="6" t="inlineStr">
        <is>
          <t>phase</t>
        </is>
      </c>
      <c r="D128" s="6" t="inlineStr">
        <is>
          <t>Condition: Tank monitoring is enabled and Tank Level A is enabled via the OIP, with Tank Level B not enabled. Action: Implement single level transmitter monitoring using Tank Level A.</t>
        </is>
      </c>
      <c r="E128" s="6" t="inlineStr">
        <is>
          <t>Tank level monitoring is implemented using a single level transmitter; equipment control is available based on the Duty Tank Level.</t>
        </is>
      </c>
      <c r="J128" s="6" t="inlineStr">
        <is>
          <t>Page 27</t>
        </is>
      </c>
    </row>
    <row r="129">
      <c r="A129" s="8" t="inlineStr">
        <is>
          <t>PH-0023-2</t>
        </is>
      </c>
      <c r="C129" s="6" t="inlineStr">
        <is>
          <t>phase</t>
        </is>
      </c>
      <c r="D129" s="6" t="inlineStr">
        <is>
          <t>Condition: Tank monitoring is enabled and both Tank Level A and Tank Level B are enabled via the OIP. Action: Implement dual level transmitter monitoring.</t>
        </is>
      </c>
      <c r="E129" s="6" t="inlineStr">
        <is>
          <t>Both level values are visible on OIP and SCADA.</t>
        </is>
      </c>
      <c r="J129" s="6" t="inlineStr">
        <is>
          <t>Page 27</t>
        </is>
      </c>
    </row>
    <row r="130">
      <c r="A130" s="8" t="inlineStr">
        <is>
          <t>PH-0023-3</t>
        </is>
      </c>
      <c r="C130" s="6" t="inlineStr">
        <is>
          <t>phase</t>
        </is>
      </c>
      <c r="D130" s="6" t="inlineStr">
        <is>
          <t>Condition: Dual level transmitters are enabled and both analogue inputs are under ranged (channel 9 &amp; 11). Action: Generate level discrepancy alarm to flag failures on either or both of the dual level transmitters.</t>
        </is>
      </c>
      <c r="E130" s="6" t="inlineStr">
        <is>
          <t>A level discrepancy alarm will be generated.</t>
        </is>
      </c>
      <c r="J130" s="6" t="inlineStr">
        <is>
          <t>Page 27</t>
        </is>
      </c>
    </row>
    <row r="131">
      <c r="A131" s="8" t="inlineStr">
        <is>
          <t>PH-0023-4</t>
        </is>
      </c>
      <c r="C131" s="6" t="inlineStr">
        <is>
          <t>phase</t>
        </is>
      </c>
      <c r="D131" s="6" t="inlineStr">
        <is>
          <t>Condition: Dual level transmitters are enabled and there is a difference of more than 2.5% between the two tank levels. Action: Generate level discrepancy alarm to flag failures on either or both of the dual level transmitters.</t>
        </is>
      </c>
      <c r="E131" s="6" t="inlineStr">
        <is>
          <t>A level discrepancy alarm will be generated.</t>
        </is>
      </c>
      <c r="J131" s="6" t="inlineStr">
        <is>
          <t>Page 27</t>
        </is>
      </c>
    </row>
    <row r="132">
      <c r="A132" s="8" t="inlineStr">
        <is>
          <t>PH-0023-5</t>
        </is>
      </c>
      <c r="C132" s="6" t="inlineStr">
        <is>
          <t>phase</t>
        </is>
      </c>
      <c r="D132" s="6" t="inlineStr">
        <is>
          <t>Condition: Tank Level B is enabled. Action: The temperature analog input, which shares the same analogue input (channel 9) as Tank Level B, is wired to the RTU and the value is communicated serially to the PLC.</t>
        </is>
      </c>
      <c r="E132" s="6" t="inlineStr">
        <is>
          <t>The temperature analog input is wired to the RTU and the value is communicated serially to the PLC.</t>
        </is>
      </c>
      <c r="J132" s="6" t="inlineStr">
        <is>
          <t>Page 27</t>
        </is>
      </c>
    </row>
    <row r="133">
      <c r="A133" s="8" t="inlineStr">
        <is>
          <t>EM-0024-1</t>
        </is>
      </c>
      <c r="C133" s="6" t="inlineStr">
        <is>
          <t>equipment_module</t>
        </is>
      </c>
      <c r="D133" s="6" t="inlineStr">
        <is>
          <t>Condition: Dual level transmitters are not available (Tank Level B not enabled). Action: Determine the default Duty Tank Level for equipment control and HMI indication.</t>
        </is>
      </c>
      <c r="E133" s="6" t="inlineStr">
        <is>
          <t>The default Duty Tank Level is Tank Level A.</t>
        </is>
      </c>
      <c r="J133" s="6" t="inlineStr">
        <is>
          <t>Page 27</t>
        </is>
      </c>
    </row>
    <row r="134">
      <c r="A134" s="8" t="inlineStr">
        <is>
          <t>EM-0024-2</t>
        </is>
      </c>
      <c r="C134" s="6" t="inlineStr">
        <is>
          <t>equipment_module</t>
        </is>
      </c>
      <c r="D134" s="6" t="inlineStr">
        <is>
          <t>Condition: Dual level transmitters are available. Action: Select either Tank Level A or Tank Level B as the Duty Tank Level via SCADA.</t>
        </is>
      </c>
      <c r="E134" s="6" t="inlineStr">
        <is>
          <t>Either Tank Level A or Tank Level B is selected as the Duty Tank Level via SCADA.</t>
        </is>
      </c>
      <c r="J134" s="6" t="inlineStr">
        <is>
          <t>Page 27</t>
        </is>
      </c>
    </row>
    <row r="135">
      <c r="A135" s="8" t="inlineStr">
        <is>
          <t>EM-0024-3</t>
        </is>
      </c>
      <c r="C135" s="6" t="inlineStr">
        <is>
          <t>equipment_module</t>
        </is>
      </c>
      <c r="D135" s="6" t="inlineStr">
        <is>
          <t>Condition: Tank Level A is enabled, Tank Level A analogue input (channel 11) is not under ranged, and either Tank Level B is not enabled (single level transmitter), or Tank Level B is not selected as the Duty Tank Level, or Tank Level B is enabled but its analogue input (channel 9) is under ranged. Action: Determine the Duty Tank Level using Tank Level A.</t>
        </is>
      </c>
      <c r="E135" s="6" t="inlineStr">
        <is>
          <t>Tank Level A is used as the Duty Tank Level.</t>
        </is>
      </c>
      <c r="J135" s="6" t="inlineStr">
        <is>
          <t>Page 27</t>
        </is>
      </c>
    </row>
    <row r="136">
      <c r="A136" s="8" t="inlineStr">
        <is>
          <t>EM-0024-4</t>
        </is>
      </c>
      <c r="C136" s="6" t="inlineStr">
        <is>
          <t>equipment_module</t>
        </is>
      </c>
      <c r="D136" s="6" t="inlineStr">
        <is>
          <t>Condition: Tank Level B analogue input (channel 9) is not under ranged, and either Tank Level B is selected as the Duty Tank Level, or Tank Level A analogue input (channel 11) is under ranged. Action: Determine the Duty Tank Level using Tank Level B.</t>
        </is>
      </c>
      <c r="E136" s="6" t="inlineStr">
        <is>
          <t>Tank Level B is selected as the Duty Tank Level.</t>
        </is>
      </c>
      <c r="J136" s="6" t="inlineStr">
        <is>
          <t>Page 27</t>
        </is>
      </c>
    </row>
    <row r="137">
      <c r="A137" s="8" t="inlineStr">
        <is>
          <t>EM-0025-1</t>
        </is>
      </c>
      <c r="C137" s="6" t="inlineStr">
        <is>
          <t>equipment_module</t>
        </is>
      </c>
      <c r="D137" s="6" t="inlineStr">
        <is>
          <t>Condition: Control for both items of equipment (Equipment 1 and Equipment 2) is enabled, establishing a duty assist setup. Action: A start is requested for the equipment items via the duty tank level or manual control.</t>
        </is>
      </c>
      <c r="E137" s="6" t="inlineStr">
        <is>
          <t>Equipment 2 is not enabled to start until Equipment 1 has been requested to start.</t>
        </is>
      </c>
      <c r="J137" s="6" t="inlineStr">
        <is>
          <t>Page 28</t>
        </is>
      </c>
    </row>
    <row r="138">
      <c r="A138" s="8" t="inlineStr">
        <is>
          <t>EM-0025-2</t>
        </is>
      </c>
      <c r="C138" s="6" t="inlineStr">
        <is>
          <t>equipment_module</t>
        </is>
      </c>
      <c r="D138" s="6" t="inlineStr">
        <is>
          <t>Condition: Only one level transmitter is installed (Tank Level B disabled) and this transmitter fails. Action: Equipment control operation continues based on the available inputs.</t>
        </is>
      </c>
      <c r="E138" s="6" t="inlineStr">
        <is>
          <t>The high and low alarm float switches, if fitted, will be used for control; the high and low level alarms will still occur with each operation.</t>
        </is>
      </c>
      <c r="J138" s="6" t="inlineStr">
        <is>
          <t>Page 28</t>
        </is>
      </c>
    </row>
    <row r="139">
      <c r="A139" s="8" t="inlineStr">
        <is>
          <t>EM-0025-3</t>
        </is>
      </c>
      <c r="C139" s="6" t="inlineStr">
        <is>
          <t>equipment_module</t>
        </is>
      </c>
      <c r="D139" s="6" t="inlineStr">
        <is>
          <t>Condition: The operator wishes to manually operate the equipment locally from the OIP or remotely from SCADA. Action: The operator attempts to toggle the manual control to 'On/Off'.</t>
        </is>
      </c>
      <c r="E139" s="6" t="inlineStr">
        <is>
          <t>The operator is required to put the equipment control in 'Manual' before they can toggle the manual control to 'On/Off'.</t>
        </is>
      </c>
      <c r="J139" s="6" t="inlineStr">
        <is>
          <t>Page 28</t>
        </is>
      </c>
    </row>
    <row r="140">
      <c r="A140" s="8" t="inlineStr">
        <is>
          <t>EM-0025-4</t>
        </is>
      </c>
      <c r="C140" s="6" t="inlineStr">
        <is>
          <t>equipment_module</t>
        </is>
      </c>
      <c r="D140" s="6" t="inlineStr">
        <is>
          <t>Condition: The equipment is operating in auto mode with the equipment start request active. Action: The operator switches the equipment control from auto to manual.</t>
        </is>
      </c>
      <c r="E140" s="6" t="inlineStr">
        <is>
          <t>The change of operation is bumpless, meaning that if the equipment start request is active, it will remain so until the operator changes the state.</t>
        </is>
      </c>
      <c r="J140" s="6" t="inlineStr">
        <is>
          <t>Page 28</t>
        </is>
      </c>
    </row>
    <row r="141">
      <c r="A141" s="8" t="inlineStr">
        <is>
          <t>EM-0025-5</t>
        </is>
      </c>
      <c r="C141" s="6" t="inlineStr">
        <is>
          <t>equipment_module</t>
        </is>
      </c>
      <c r="D141" s="6" t="inlineStr">
        <is>
          <t>Condition: The equipment is operating in manual mode and the operator switches to auto, with the tank level above the equipment stop setpoint (or the high level float switch is active where the sole level transmitter has failed). Action: The equipment control is switched from manual to auto.</t>
        </is>
      </c>
      <c r="E141" s="6" t="inlineStr">
        <is>
          <t>The change of operation is bumpless and the equipment start request will deactivate.</t>
        </is>
      </c>
      <c r="J141" s="6" t="inlineStr">
        <is>
          <t>Page 28</t>
        </is>
      </c>
    </row>
    <row r="142">
      <c r="A142" s="8" t="inlineStr">
        <is>
          <t>EM-0025-6</t>
        </is>
      </c>
      <c r="C142" s="6" t="inlineStr">
        <is>
          <t>equipment_module</t>
        </is>
      </c>
      <c r="D142" s="6" t="inlineStr">
        <is>
          <t>Condition: The equipment is operating in manual mode and the operator switches to auto, with the tank level below the equipment start setpoint (or the low level float switch is active where the sole level transmitter has failed) and the equipment start request is not active. Action: The equipment control is switched from manual to auto.</t>
        </is>
      </c>
      <c r="E142" s="6" t="inlineStr">
        <is>
          <t>The change of operation is bumpless and the equipment start request will activate.</t>
        </is>
      </c>
      <c r="J142" s="6" t="inlineStr">
        <is>
          <t>Page 28</t>
        </is>
      </c>
    </row>
    <row r="143">
      <c r="A143" s="8" t="inlineStr">
        <is>
          <t>EM-0025-7</t>
        </is>
      </c>
      <c r="C143" s="6" t="inlineStr">
        <is>
          <t>equipment_module</t>
        </is>
      </c>
      <c r="D143" s="6" t="inlineStr">
        <is>
          <t>Condition: The Permissive function is used to control the hours the Water Treatment Plant can run. Action: The Permissive is set Off, or the Permissive is set On.</t>
        </is>
      </c>
      <c r="E143" s="6" t="inlineStr">
        <is>
          <t>If the Permissive is Off the 'Call for Water' is inhibited. If the Permissive is On the WTP will run if required.</t>
        </is>
      </c>
      <c r="J143" s="6" t="inlineStr">
        <is>
          <t>Page 28</t>
        </is>
      </c>
    </row>
    <row r="144">
      <c r="A144" s="8" t="inlineStr">
        <is>
          <t>EM-0025-8</t>
        </is>
      </c>
      <c r="C144" s="6" t="inlineStr">
        <is>
          <t>equipment_module</t>
        </is>
      </c>
      <c r="D144" s="6" t="inlineStr">
        <is>
          <t>Condition: The operator configures the Permissive Start Time and Duration settings. Action: The Permissive start time is set on a twenty four hour clock basis and the duration is set as the length of time the site is allowed to run.</t>
        </is>
      </c>
      <c r="E144" s="6" t="inlineStr">
        <is>
          <t>The operator can set the Permissive start time between 00 hours (midnight) and 23:00 hours (11pm). For sites that are not restricted to run the duration should be set to 24 hours.</t>
        </is>
      </c>
      <c r="J144" s="6" t="inlineStr">
        <is>
          <t>Page 28</t>
        </is>
      </c>
    </row>
    <row r="145">
      <c r="A145" s="8" t="inlineStr">
        <is>
          <t>EM-0025-9</t>
        </is>
      </c>
      <c r="C145" s="6" t="inlineStr">
        <is>
          <t>equipment_module</t>
        </is>
      </c>
      <c r="D145" s="6" t="inlineStr">
        <is>
          <t>Condition: The operator wishes to override the time-based Permissive state. Action: The operator presses the Force On button on the OIP to 'Force On' the Permissive, or presses the Force Off button on the OIP to 'Force OFF' the Permissive.</t>
        </is>
      </c>
      <c r="E145" s="6" t="inlineStr">
        <is>
          <t>Not Specified</t>
        </is>
      </c>
      <c r="J145" s="6" t="inlineStr">
        <is>
          <t>Page 28</t>
        </is>
      </c>
    </row>
    <row r="146">
      <c r="A146" s="8" t="inlineStr">
        <is>
          <t>PH-0026-1</t>
        </is>
      </c>
      <c r="C146" s="6" t="inlineStr">
        <is>
          <t>phase</t>
        </is>
      </c>
      <c r="D146" s="6" t="inlineStr">
        <is>
          <t>Condition: Equipment 1 start request is unable to activate unless in manual control, and while the following conditions are not present: Equipment 1 is not in manual mode; Tank Level is not high; Water quality is not poor; or Equipment 2 is enabled and has been requested to start. Action: When the above conditions are met, Equipment 1 is requested to start when the start time is permissive and the Duty Tank Level is below the Equipment 1 start level setpoint (or low level float switch where sole level transmitter has failed) for at least 30 seconds.</t>
        </is>
      </c>
      <c r="E146" s="6" t="inlineStr">
        <is>
          <t>Equipment 1 is requested to start.</t>
        </is>
      </c>
      <c r="J146" s="6" t="inlineStr">
        <is>
          <t>Page 29</t>
        </is>
      </c>
    </row>
    <row r="147">
      <c r="A147" s="8" t="inlineStr">
        <is>
          <t>PH-0026-2</t>
        </is>
      </c>
      <c r="C147" s="6" t="inlineStr">
        <is>
          <t>phase</t>
        </is>
      </c>
      <c r="D147" s="6" t="inlineStr">
        <is>
          <t>Condition: Equipment 1 start request has been made. Action: The start request is maintained (latched) if Equipment 2 has been requested to start or while: Level transmitter control is active; Duty tank level is less than stop setpoint (or high level float switch not active where the sole level transmitter has failed); Permissive start is active; and Equipment 2 is not enabled or is enabled but is off (start request off for 2 minutes).</t>
        </is>
      </c>
      <c r="E147" s="6" t="inlineStr">
        <is>
          <t>The start request is maintained (latched).</t>
        </is>
      </c>
      <c r="J147" s="6" t="inlineStr">
        <is>
          <t>Page 29</t>
        </is>
      </c>
    </row>
    <row r="148">
      <c r="A148" s="8" t="inlineStr">
        <is>
          <t>PH-0026-3</t>
        </is>
      </c>
      <c r="C148" s="6" t="inlineStr">
        <is>
          <t>phase</t>
        </is>
      </c>
      <c r="D148" s="6" t="inlineStr">
        <is>
          <t>Condition: Equipment 1 start request is latched. Action: The duty tank level must be above the stop equipment setpoint (or the high level float switch is active where the sole level transmitter has failed) for 10 seconds.</t>
        </is>
      </c>
      <c r="E148" s="6" t="inlineStr">
        <is>
          <t>Not Specified</t>
        </is>
      </c>
      <c r="J148" s="6" t="inlineStr">
        <is>
          <t>Page 29</t>
        </is>
      </c>
    </row>
    <row r="149">
      <c r="A149" s="8" t="inlineStr">
        <is>
          <t>PH-0026-4</t>
        </is>
      </c>
      <c r="C149" s="6" t="inlineStr">
        <is>
          <t>phase</t>
        </is>
      </c>
      <c r="D149" s="6" t="inlineStr">
        <is>
          <t>Condition: Operator presses the Force Start button on the OIP or SCADA interface. Action: The operator can 'Force Start' Equipment 1, which bypasses the requirement for the tank level to be below the start level setpoint for the equipment start.</t>
        </is>
      </c>
      <c r="E149" s="6" t="inlineStr">
        <is>
          <t>Equipment 1 is forced to start, bypassing the requirement for the tank level to be below the start level setpoint.</t>
        </is>
      </c>
      <c r="J149" s="6" t="inlineStr">
        <is>
          <t>Page 29</t>
        </is>
      </c>
    </row>
    <row r="150">
      <c r="A150" s="8" t="inlineStr">
        <is>
          <t>CM-0027-1</t>
        </is>
      </c>
      <c r="C150" s="6" t="inlineStr">
        <is>
          <t>control_module</t>
        </is>
      </c>
      <c r="D150" s="6" t="inlineStr">
        <is>
          <t>Condition: The high level switch and/or low level switch on the service tank is enabled via the OIP configuration, and a physical level switch provides a digital input to the PLC. Action: The PLC processes the digital input from the physical level switches, applying a debounce time of 10 seconds to the input.</t>
        </is>
      </c>
      <c r="E150" s="6" t="inlineStr">
        <is>
          <t>The associated high or low level alarm is displayed on the OIP and sent to the SCADA interface.</t>
        </is>
      </c>
      <c r="J150" s="6" t="inlineStr">
        <is>
          <t>Page 30</t>
        </is>
      </c>
    </row>
    <row r="151">
      <c r="A151" s="8" t="inlineStr">
        <is>
          <t>CM-0027-2</t>
        </is>
      </c>
      <c r="C151" s="6" t="inlineStr">
        <is>
          <t>control_module</t>
        </is>
      </c>
      <c r="D151" s="6" t="inlineStr">
        <is>
          <t>Condition: The sole level transmitter has failed, and the low and high alarm float switches are used for equipment control as start and stop points. Action: The equipment is started and stopped using the low and high alarm float switches as start and stop points.</t>
        </is>
      </c>
      <c r="E151" s="6" t="inlineStr">
        <is>
          <t>The high and low level alarms will still occur with each operation.</t>
        </is>
      </c>
      <c r="J151" s="6" t="inlineStr">
        <is>
          <t>Page 30</t>
        </is>
      </c>
    </row>
    <row r="152">
      <c r="A152" s="8" t="inlineStr">
        <is>
          <t>CM-0027-3</t>
        </is>
      </c>
      <c r="C152" s="6" t="inlineStr">
        <is>
          <t>control_module</t>
        </is>
      </c>
      <c r="D152" s="6" t="inlineStr">
        <is>
          <t>Condition: The high level switch and/or low level switch on the service tank is disabled via the OIP configuration (disabled operation). Action: The system operates with the level switches disabled.</t>
        </is>
      </c>
      <c r="E152" s="6" t="inlineStr">
        <is>
          <t>The level alarms will remain off at all times and the associated indications on the OIP will not be visible.</t>
        </is>
      </c>
      <c r="J152" s="6" t="inlineStr">
        <is>
          <t>Page 30</t>
        </is>
      </c>
    </row>
    <row r="153">
      <c r="A153" s="8" t="inlineStr">
        <is>
          <t>CM-0028</t>
        </is>
      </c>
      <c r="C153" s="6" t="inlineStr">
        <is>
          <t>control_module</t>
        </is>
      </c>
      <c r="D153" s="6" t="inlineStr">
        <is>
          <t>Condition: The Chlorine Inlet Residual monitoring parameter is configured for alarm setpoints. Action: The High High Setpoint for Chlorine Inlet Residual is set to 4.95 mg/l within the allowed range of 0.00 - 5.00 mg/l, monitored via SCADA.</t>
        </is>
      </c>
      <c r="E153" s="6" t="inlineStr">
        <is>
          <t>Chlorine Inlet Residual | High High Setpoint | mg/l | 0.00 - 5.00 | 4.95 | SCADA</t>
        </is>
      </c>
      <c r="J153" s="6" t="inlineStr">
        <is>
          <t>Page 32</t>
        </is>
      </c>
    </row>
  </sheetData>
  <mergeCells count="10">
    <mergeCell ref="J5:L5"/>
    <mergeCell ref="D5:F5"/>
    <mergeCell ref="A5:C5"/>
    <mergeCell ref="G5:I5"/>
    <mergeCell ref="D4:F4"/>
    <mergeCell ref="M4:O4"/>
    <mergeCell ref="M5:O5"/>
    <mergeCell ref="G4:I4"/>
    <mergeCell ref="J4:L4"/>
    <mergeCell ref="A4:C4"/>
  </mergeCells>
  <dataValidations count="1">
    <dataValidation sqref="G8:G200" showDropDown="0" showInputMessage="0" showErrorMessage="0" allowBlank="1" errorTitle="Invalid Status" error="Your entry is not in the list" promptTitle="Select Status" prompt="Please select a status from the list" type="list">
      <formula1>"Passed,Failed,In Progress,Blocked,Not Started"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Q154"/>
  <sheetViews>
    <sheetView showGridLines="0" workbookViewId="0">
      <pane ySplit="8" topLeftCell="A9" activePane="bottomLeft" state="frozen"/>
      <selection pane="bottomLeft" activeCell="A1" sqref="A1"/>
    </sheetView>
  </sheetViews>
  <sheetFormatPr baseColWidth="8" defaultRowHeight="15"/>
  <cols>
    <col width="12" customWidth="1" min="1" max="1"/>
    <col width="15" customWidth="1" min="2" max="2"/>
    <col width="45" customWidth="1" min="3" max="3"/>
    <col width="22" customWidth="1" min="4" max="4"/>
    <col width="15" customWidth="1" min="5" max="5"/>
    <col width="22" customWidth="1" min="6" max="6"/>
    <col width="12" customWidth="1" min="7" max="7"/>
    <col width="15" customWidth="1" min="8" max="8"/>
    <col width="22" customWidth="1" min="9" max="9"/>
    <col width="15" customWidth="1" min="10" max="10"/>
    <col width="15" customWidth="1" min="11" max="11"/>
    <col width="25" customWidth="1" min="12" max="12"/>
    <col width="40" customWidth="1" min="13" max="13"/>
    <col width="14" customWidth="1" min="14" max="14"/>
    <col width="18" customWidth="1" min="15" max="15"/>
    <col width="15" customWidth="1" min="16" max="16"/>
    <col width="15" customWidth="1" min="17" max="17"/>
  </cols>
  <sheetData>
    <row r="1" ht="25" customHeight="1">
      <c r="A1" s="53" t="inlineStr">
        <is>
          <t>IEC 62381 / ISA-62381 PLC Automated Test Ledger</t>
        </is>
      </c>
    </row>
    <row r="2" ht="18" customHeight="1">
      <c r="A2" s="54" t="inlineStr">
        <is>
          <t>Scope: Clause 5.2 / Annex A.3 - PLC Tester Automated Assertion-Based Functional Tests (Standard Compliance: IEC 62381:2024 / ISA-62381-2026)</t>
        </is>
      </c>
    </row>
    <row r="3"/>
    <row r="4" ht="20" customHeight="1">
      <c r="A4" s="55" t="inlineStr">
        <is>
          <t>SYSTEM CONFIGURATION BASELINE (CONFIGURATION CONTROL)</t>
        </is>
      </c>
      <c r="F4" s="55" t="inlineStr">
        <is>
          <t>TEST EXECUTION STATS (DYNAMIC KPIs)</t>
        </is>
      </c>
    </row>
    <row r="5" ht="18" customHeight="1">
      <c r="A5" s="56" t="inlineStr">
        <is>
          <t>PLC CPU Node ID:</t>
        </is>
      </c>
      <c r="B5" s="57" t="inlineStr">
        <is>
          <t>PLC-01-CV_CTRL</t>
        </is>
      </c>
      <c r="C5" s="56" t="inlineStr">
        <is>
          <t>Application Checksum (SHA-256):</t>
        </is>
      </c>
      <c r="D5" s="57" t="inlineStr">
        <is>
          <t>0x8F3D11A7B2C9</t>
        </is>
      </c>
      <c r="E5" s="56" t="inlineStr">
        <is>
          <t>Network Load Status:</t>
        </is>
      </c>
      <c r="F5" s="58" t="inlineStr">
        <is>
          <t>TOTAL PLC TESTS</t>
        </is>
      </c>
      <c r="G5" s="58" t="inlineStr">
        <is>
          <t>PASSED</t>
        </is>
      </c>
      <c r="H5" s="58" t="inlineStr">
        <is>
          <t>FAILED</t>
        </is>
      </c>
      <c r="I5" s="58" t="inlineStr">
        <is>
          <t>PASS RATE</t>
        </is>
      </c>
    </row>
    <row r="6" ht="22" customHeight="1">
      <c r="A6" s="56" t="inlineStr">
        <is>
          <t>Firmware Revision:</t>
        </is>
      </c>
      <c r="B6" s="57" t="inlineStr">
        <is>
          <t>v21.05.12</t>
        </is>
      </c>
      <c r="C6" s="56" t="inlineStr">
        <is>
          <t>Tag Database Version:</t>
        </is>
      </c>
      <c r="D6" s="57" t="inlineStr">
        <is>
          <t>DB-Build-2026-v1.4</t>
        </is>
      </c>
      <c r="E6" s="57" t="inlineStr">
        <is>
          <t>Stress Test (FIT Mode)</t>
        </is>
      </c>
      <c r="F6" s="59">
        <f>COUNTA(A9:A154)</f>
        <v/>
      </c>
      <c r="G6" s="59">
        <f>COUNTIF(N9:N154, "Pass")</f>
        <v/>
      </c>
      <c r="H6" s="59">
        <f>COUNTIF(N9:N154, "Fail")</f>
        <v/>
      </c>
      <c r="I6" s="60">
        <f>IFERROR(G6/F6, 0)</f>
        <v/>
      </c>
    </row>
    <row r="7"/>
    <row r="8" ht="26" customHeight="1">
      <c r="A8" s="61" t="inlineStr">
        <is>
          <t>Test ID</t>
        </is>
      </c>
      <c r="B8" s="61" t="inlineStr">
        <is>
          <t>Design Ref</t>
        </is>
      </c>
      <c r="C8" s="61" t="inlineStr">
        <is>
          <t>Test Scenario &amp; Behavioral Description</t>
        </is>
      </c>
      <c r="D8" s="61" t="inlineStr">
        <is>
          <t>Pre-Condition Tag</t>
        </is>
      </c>
      <c r="E8" s="61" t="inlineStr">
        <is>
          <t>Pre-Condition Val</t>
        </is>
      </c>
      <c r="F8" s="61" t="inlineStr">
        <is>
          <t>Trigger Tag</t>
        </is>
      </c>
      <c r="G8" s="61" t="inlineStr">
        <is>
          <t>Trigger Val</t>
        </is>
      </c>
      <c r="H8" s="61" t="inlineStr">
        <is>
          <t>Wait Time (ms)</t>
        </is>
      </c>
      <c r="I8" s="61" t="inlineStr">
        <is>
          <t>Expected Tag</t>
        </is>
      </c>
      <c r="J8" s="61" t="inlineStr">
        <is>
          <t>Expected Val</t>
        </is>
      </c>
      <c r="K8" s="61" t="inlineStr">
        <is>
          <t>Analog Tolerance</t>
        </is>
      </c>
      <c r="L8" s="61" t="inlineStr">
        <is>
          <t>Fail-Safe State</t>
        </is>
      </c>
      <c r="M8" s="61" t="inlineStr">
        <is>
          <t>Actual Observed Response</t>
        </is>
      </c>
      <c r="N8" s="61" t="inlineStr">
        <is>
          <t>Status</t>
        </is>
      </c>
      <c r="O8" s="61" t="inlineStr">
        <is>
          <t>Auditor</t>
        </is>
      </c>
      <c r="P8" s="61" t="inlineStr">
        <is>
          <t>Execution Date</t>
        </is>
      </c>
      <c r="Q8" s="61" t="inlineStr">
        <is>
          <t>Punch List Ref</t>
        </is>
      </c>
    </row>
    <row r="9" ht="22" customHeight="1">
      <c r="A9" s="62" t="inlineStr">
        <is>
          <t>CM-0001-1</t>
        </is>
      </c>
      <c r="B9" s="63" t="inlineStr">
        <is>
          <t>CM-0019</t>
        </is>
      </c>
      <c r="C9" s="64" t="inlineStr">
        <is>
          <t>Condition: Analogue input signal drops below 3.5 mA. Action: PLC reads and internally scales the analogue input (configured for 0 to 20 milliamps, raw values 0-4095 bits for Koyo PLCs and 0-32000 for GE PLCs).</t>
        </is>
      </c>
      <c r="D9" s="63" t="inlineStr">
        <is>
          <t>Analogue input signal</t>
        </is>
      </c>
      <c r="E9" s="65" t="inlineStr">
        <is>
          <t>3.5 mA</t>
        </is>
      </c>
      <c r="F9" s="63" t="inlineStr">
        <is>
          <t>Analogue input signal</t>
        </is>
      </c>
      <c r="G9" s="65" t="inlineStr">
        <is>
          <t>Below 3.5 mA</t>
        </is>
      </c>
      <c r="H9" s="65" t="n"/>
      <c r="I9" s="63" t="inlineStr">
        <is>
          <t>Analogue failure alarm</t>
        </is>
      </c>
      <c r="J9" s="65" t="inlineStr">
        <is>
          <t>Generated</t>
        </is>
      </c>
      <c r="K9" s="64" t="n"/>
      <c r="L9" s="64" t="n"/>
      <c r="M9" s="64" t="n"/>
      <c r="N9" s="63" t="n"/>
      <c r="O9" s="63" t="n"/>
      <c r="P9" s="63" t="n"/>
      <c r="Q9" s="63" t="n"/>
    </row>
    <row r="10" ht="22" customHeight="1">
      <c r="A10" s="66" t="inlineStr">
        <is>
          <t>CM-0001-2</t>
        </is>
      </c>
      <c r="B10" s="67" t="inlineStr">
        <is>
          <t>CM-0019</t>
        </is>
      </c>
      <c r="C10" s="68" t="inlineStr">
        <is>
          <t>Condition: The main water flow rate signal (MFT03005: Mains water flow rate) fails. Action: PLC reads the analogue input and the system evaluates the water flow rate signal.</t>
        </is>
      </c>
      <c r="D10" s="67" t="inlineStr">
        <is>
          <t>MFT03005</t>
        </is>
      </c>
      <c r="E10" s="69" t="inlineStr">
        <is>
          <t>Normal (valid water flow rate signal)</t>
        </is>
      </c>
      <c r="F10" s="67" t="inlineStr">
        <is>
          <t>MFT03005 (Mains water flow rate)</t>
        </is>
      </c>
      <c r="G10" s="69" t="inlineStr">
        <is>
          <t>Fails (invalid signal)</t>
        </is>
      </c>
      <c r="H10" s="69" t="n"/>
      <c r="I10" s="67" t="inlineStr">
        <is>
          <t>Water Quality Poor Alarm</t>
        </is>
      </c>
      <c r="J10" s="69" t="inlineStr">
        <is>
          <t>Generated</t>
        </is>
      </c>
      <c r="K10" s="68" t="n"/>
      <c r="L10" s="68" t="n"/>
      <c r="M10" s="68" t="n"/>
      <c r="N10" s="67" t="n"/>
      <c r="O10" s="67" t="n"/>
      <c r="P10" s="67" t="n"/>
      <c r="Q10" s="67" t="n"/>
    </row>
    <row r="11" ht="22" customHeight="1">
      <c r="A11" s="62" t="inlineStr">
        <is>
          <t>CM-0001-3</t>
        </is>
      </c>
      <c r="B11" s="63" t="inlineStr">
        <is>
          <t>CM-0019</t>
        </is>
      </c>
      <c r="C11" s="64" t="inlineStr">
        <is>
          <t>Condition: Analogue input signals are read from the PLC inputs. Action: Signals are scaled internally, damped using a first order filter, with analogue ranges configured via the OIP.</t>
        </is>
      </c>
      <c r="D11" s="63" t="inlineStr">
        <is>
          <t>Analogue input signals</t>
        </is>
      </c>
      <c r="E11" s="65" t="inlineStr">
        <is>
          <t>Read from PLC inputs</t>
        </is>
      </c>
      <c r="F11" s="63" t="inlineStr">
        <is>
          <t>Analogue ranges</t>
        </is>
      </c>
      <c r="G11" s="65" t="inlineStr">
        <is>
          <t>Configured via OIP</t>
        </is>
      </c>
      <c r="H11" s="65" t="n"/>
      <c r="I11" s="63" t="inlineStr">
        <is>
          <t>Scaled analogue values</t>
        </is>
      </c>
      <c r="J11" s="65" t="inlineStr">
        <is>
          <t>Available on OIP and SCADA interfaces</t>
        </is>
      </c>
      <c r="K11" s="64" t="n"/>
      <c r="L11" s="64" t="n"/>
      <c r="M11" s="64" t="n"/>
      <c r="N11" s="63" t="n"/>
      <c r="O11" s="63" t="n"/>
      <c r="P11" s="63" t="n"/>
      <c r="Q11" s="63" t="n"/>
    </row>
    <row r="12" ht="20" customHeight="1">
      <c r="A12" s="70" t="inlineStr">
        <is>
          <t>PH-0002-1</t>
        </is>
      </c>
      <c r="B12" s="71" t="inlineStr">
        <is>
          <t>PH-0020</t>
        </is>
      </c>
      <c r="C12" s="72" t="inlineStr">
        <is>
          <t>Condition: The chlorination module is enabled and the main water flow rate rises above the 'Initiate Chlorinators Flow' setpoint.
Action: The system initiates the chlorinator.</t>
        </is>
      </c>
      <c r="D12" s="71" t="inlineStr">
        <is>
          <t>Chlorination Module</t>
        </is>
      </c>
      <c r="E12" s="73" t="inlineStr">
        <is>
          <t>Enabled</t>
        </is>
      </c>
      <c r="F12" s="71" t="inlineStr">
        <is>
          <t>Main Water Flow Rate</t>
        </is>
      </c>
      <c r="G12" s="73" t="inlineStr">
        <is>
          <t>Above 'Initiate Chlorinators Flow' setpoint</t>
        </is>
      </c>
      <c r="H12" s="73" t="n"/>
      <c r="I12" s="71" t="inlineStr">
        <is>
          <t>Chlorination</t>
        </is>
      </c>
      <c r="J12" s="73" t="inlineStr">
        <is>
          <t>Initiated</t>
        </is>
      </c>
      <c r="K12" s="72" t="n"/>
      <c r="L12" s="72" t="n"/>
      <c r="M12" s="72" t="n"/>
      <c r="N12" s="71" t="n"/>
      <c r="O12" s="71" t="n"/>
      <c r="P12" s="71" t="n"/>
      <c r="Q12" s="71" t="n"/>
    </row>
    <row r="13" ht="20" customHeight="1">
      <c r="A13" s="70" t="inlineStr">
        <is>
          <t>PH-0002-2</t>
        </is>
      </c>
      <c r="B13" s="71" t="inlineStr">
        <is>
          <t>PH-0020</t>
        </is>
      </c>
      <c r="C13" s="72" t="inlineStr">
        <is>
          <t>Condition: The chlorinator has been running within the previous two minutes.
Action: A call to re-initiate the chlorinator occurs before the two minute delay has expired.</t>
        </is>
      </c>
      <c r="D13" s="71" t="inlineStr">
        <is>
          <t>Chlorinator</t>
        </is>
      </c>
      <c r="E13" s="73" t="inlineStr">
        <is>
          <t>Running</t>
        </is>
      </c>
      <c r="F13" s="71" t="inlineStr">
        <is>
          <t>Chlorinator Re-initiate Call</t>
        </is>
      </c>
      <c r="G13" s="73" t="inlineStr">
        <is>
          <t>Initiate</t>
        </is>
      </c>
      <c r="H13" s="73" t="n">
        <v>120000</v>
      </c>
      <c r="I13" s="71" t="inlineStr">
        <is>
          <t>Chlorinator</t>
        </is>
      </c>
      <c r="J13" s="73" t="inlineStr">
        <is>
          <t>Not Re-initiated (delay not expired)</t>
        </is>
      </c>
      <c r="K13" s="72" t="n"/>
      <c r="L13" s="72" t="n"/>
      <c r="M13" s="72" t="n"/>
      <c r="N13" s="71" t="n"/>
      <c r="O13" s="71" t="n"/>
      <c r="P13" s="71" t="n"/>
      <c r="Q13" s="71" t="n"/>
    </row>
    <row r="14" ht="20" customHeight="1">
      <c r="A14" s="70" t="inlineStr">
        <is>
          <t>PH-0002-3</t>
        </is>
      </c>
      <c r="B14" s="71" t="inlineStr">
        <is>
          <t>PH-0020</t>
        </is>
      </c>
      <c r="C14" s="72" t="inlineStr">
        <is>
          <t>Condition: The mains water flow rate falls below the 'Initiate Chlorinators Flow' setpoint once the minimum run time (two minutes) has expired.
Action: The chlorination system evaluates the flow condition.</t>
        </is>
      </c>
      <c r="D14" s="71" t="inlineStr">
        <is>
          <t>Minimum Run Time</t>
        </is>
      </c>
      <c r="E14" s="73" t="inlineStr">
        <is>
          <t>Expired (2 minutes)</t>
        </is>
      </c>
      <c r="F14" s="71" t="inlineStr">
        <is>
          <t>Mains Water Flow Rate</t>
        </is>
      </c>
      <c r="G14" s="73" t="inlineStr">
        <is>
          <t>Below 'Initiate Chlorinators Flow' setpoint</t>
        </is>
      </c>
      <c r="H14" s="73" t="n">
        <v>120000</v>
      </c>
      <c r="I14" s="71" t="inlineStr">
        <is>
          <t>Chlorination System</t>
        </is>
      </c>
      <c r="J14" s="73" t="inlineStr">
        <is>
          <t>Shut Down</t>
        </is>
      </c>
      <c r="K14" s="72" t="n"/>
      <c r="L14" s="72" t="n"/>
      <c r="M14" s="72" t="n"/>
      <c r="N14" s="71" t="n"/>
      <c r="O14" s="71" t="n"/>
      <c r="P14" s="71" t="n"/>
      <c r="Q14" s="71" t="n"/>
    </row>
    <row r="15" ht="20" customHeight="1">
      <c r="A15" s="70" t="inlineStr">
        <is>
          <t>PH-0002-4</t>
        </is>
      </c>
      <c r="B15" s="71" t="inlineStr">
        <is>
          <t>PH-0020</t>
        </is>
      </c>
      <c r="C15" s="72" t="inlineStr">
        <is>
          <t>Condition: The chlorination module is disabled.
Action: The chlorinator is requested to operate or conditions arise.
Expected: The chlorinator will not be initiated under any conditions and all chlorination alarms will be deactivated.</t>
        </is>
      </c>
      <c r="D15" s="71" t="inlineStr">
        <is>
          <t>Chlorination Module</t>
        </is>
      </c>
      <c r="E15" s="73" t="inlineStr">
        <is>
          <t>Disabled</t>
        </is>
      </c>
      <c r="F15" s="71" t="inlineStr">
        <is>
          <t>Chlorinator</t>
        </is>
      </c>
      <c r="G15" s="73" t="inlineStr">
        <is>
          <t>Requested to operate</t>
        </is>
      </c>
      <c r="H15" s="73" t="n"/>
      <c r="I15" s="71" t="inlineStr">
        <is>
          <t>Chlorinator</t>
        </is>
      </c>
      <c r="J15" s="73" t="inlineStr">
        <is>
          <t>Not initiated (chlorination alarms deactivated)</t>
        </is>
      </c>
      <c r="K15" s="72" t="n"/>
      <c r="L15" s="72" t="n"/>
      <c r="M15" s="72" t="n"/>
      <c r="N15" s="71" t="n"/>
      <c r="O15" s="71" t="n"/>
      <c r="P15" s="71" t="n"/>
      <c r="Q15" s="71" t="n"/>
    </row>
    <row r="16" ht="20" customHeight="1">
      <c r="A16" s="70" t="inlineStr">
        <is>
          <t>PH-0002-5</t>
        </is>
      </c>
      <c r="B16" s="71" t="inlineStr">
        <is>
          <t>PH-0020</t>
        </is>
      </c>
      <c r="C16" s="72" t="inlineStr">
        <is>
          <t>Condition: 'Flow Verification' is enabled via the OIP, 'Main Flow Established' signal is on, and the flow meter has not detected a flow greater than the 'System On' setpoint for a configurable time.
Action: The system monitors the flow meter for the configurable time.</t>
        </is>
      </c>
      <c r="D16" s="71" t="inlineStr">
        <is>
          <t>Flow Verification</t>
        </is>
      </c>
      <c r="E16" s="73" t="inlineStr">
        <is>
          <t>Enabled</t>
        </is>
      </c>
      <c r="F16" s="71" t="inlineStr">
        <is>
          <t>Main Flow Established</t>
        </is>
      </c>
      <c r="G16" s="73" t="inlineStr">
        <is>
          <t>1</t>
        </is>
      </c>
      <c r="H16" s="73" t="n">
        <v>120000</v>
      </c>
      <c r="I16" s="71" t="inlineStr">
        <is>
          <t>Mains Flow Discrepancy</t>
        </is>
      </c>
      <c r="J16" s="73" t="inlineStr">
        <is>
          <t>Alarm Set</t>
        </is>
      </c>
      <c r="K16" s="72" t="n"/>
      <c r="L16" s="72" t="n"/>
      <c r="M16" s="72" t="n"/>
      <c r="N16" s="71" t="n"/>
      <c r="O16" s="71" t="n"/>
      <c r="P16" s="71" t="n"/>
      <c r="Q16" s="71" t="n"/>
    </row>
    <row r="17" ht="20" customHeight="1">
      <c r="A17" s="70" t="inlineStr">
        <is>
          <t>PH-0002-6</t>
        </is>
      </c>
      <c r="B17" s="71" t="inlineStr">
        <is>
          <t>PH-0020</t>
        </is>
      </c>
      <c r="C17" s="72" t="inlineStr">
        <is>
          <t>Condition: 'Main Flow Established' is off (Not 'Main Flow Established') and the flow meter has detected a flow greater than the 'System On' set point for a configurable time.
Action: The system monitors the flow meter for the configurable time.</t>
        </is>
      </c>
      <c r="D17" s="71" t="inlineStr">
        <is>
          <t>Main Flow Established</t>
        </is>
      </c>
      <c r="E17" s="73" t="inlineStr">
        <is>
          <t>Not Established</t>
        </is>
      </c>
      <c r="F17" s="71" t="inlineStr">
        <is>
          <t>Flow Meter</t>
        </is>
      </c>
      <c r="G17" s="73" t="inlineStr">
        <is>
          <t>Greater than 'System On' set point</t>
        </is>
      </c>
      <c r="H17" s="73" t="n"/>
      <c r="I17" s="71" t="inlineStr">
        <is>
          <t>Mains Flow Discrepancy</t>
        </is>
      </c>
      <c r="J17" s="73" t="inlineStr">
        <is>
          <t>Alarm Set</t>
        </is>
      </c>
      <c r="K17" s="72" t="n"/>
      <c r="L17" s="72" t="n"/>
      <c r="M17" s="72" t="n"/>
      <c r="N17" s="71" t="n"/>
      <c r="O17" s="71" t="n"/>
      <c r="P17" s="71" t="n"/>
      <c r="Q17" s="71" t="n"/>
    </row>
    <row r="18" ht="20" customHeight="1">
      <c r="A18" s="70" t="inlineStr">
        <is>
          <t>PH-0002-7</t>
        </is>
      </c>
      <c r="B18" s="71" t="inlineStr">
        <is>
          <t>PH-0020</t>
        </is>
      </c>
      <c r="C18" s="72" t="inlineStr">
        <is>
          <t>Condition: Any one of the following occurs: the chlorination system is not initiated; neither of the chlorinators are called to run; the chlorine residual analyser sample water flow is low; operator initiated PID manual mode; or the 3-way sampling valve toggles from the inlet to the outlet.
Action: The PID loop is evaluated under these conditions.</t>
        </is>
      </c>
      <c r="D18" s="71" t="inlineStr">
        <is>
          <t>Chlorination System</t>
        </is>
      </c>
      <c r="E18" s="73" t="inlineStr">
        <is>
          <t>Initiated</t>
        </is>
      </c>
      <c r="F18" s="71" t="inlineStr">
        <is>
          <t>Sample Water Flow</t>
        </is>
      </c>
      <c r="G18" s="73" t="inlineStr">
        <is>
          <t>Low</t>
        </is>
      </c>
      <c r="H18" s="73" t="n"/>
      <c r="I18" s="71" t="inlineStr">
        <is>
          <t>PID Loop</t>
        </is>
      </c>
      <c r="J18" s="73" t="inlineStr">
        <is>
          <t>Halted (output locked)</t>
        </is>
      </c>
      <c r="K18" s="72" t="n"/>
      <c r="L18" s="72" t="n"/>
      <c r="M18" s="72" t="n"/>
      <c r="N18" s="71" t="n"/>
      <c r="O18" s="71" t="n"/>
      <c r="P18" s="71" t="n"/>
      <c r="Q18" s="71" t="n"/>
    </row>
    <row r="19" ht="20" customHeight="1">
      <c r="A19" s="70" t="inlineStr">
        <is>
          <t>PH-0002-8</t>
        </is>
      </c>
      <c r="B19" s="71" t="inlineStr">
        <is>
          <t>PH-0020</t>
        </is>
      </c>
      <c r="C19" s="72" t="inlineStr">
        <is>
          <t>Condition: None of the halting conditions are present.
Action: The PID loop is started after a configurable delay (in minutes).</t>
        </is>
      </c>
      <c r="D19" s="71" t="inlineStr">
        <is>
          <t>Halting Conditions</t>
        </is>
      </c>
      <c r="E19" s="73" t="inlineStr">
        <is>
          <t>None Present</t>
        </is>
      </c>
      <c r="F19" s="71" t="inlineStr">
        <is>
          <t>Configurable Delay</t>
        </is>
      </c>
      <c r="G19" s="73" t="inlineStr">
        <is>
          <t>Elapsed</t>
        </is>
      </c>
      <c r="H19" s="73" t="n"/>
      <c r="I19" s="71" t="inlineStr">
        <is>
          <t>PID Loop</t>
        </is>
      </c>
      <c r="J19" s="73" t="inlineStr">
        <is>
          <t>Started</t>
        </is>
      </c>
      <c r="K19" s="72" t="n"/>
      <c r="L19" s="72" t="n"/>
      <c r="M19" s="72" t="n"/>
      <c r="N19" s="71" t="n"/>
      <c r="O19" s="71" t="n"/>
      <c r="P19" s="71" t="n"/>
      <c r="Q19" s="71" t="n"/>
    </row>
    <row r="20" ht="20" customHeight="1">
      <c r="A20" s="70" t="inlineStr">
        <is>
          <t>PH-0002-9</t>
        </is>
      </c>
      <c r="B20" s="71" t="inlineStr">
        <is>
          <t>PH-0020</t>
        </is>
      </c>
      <c r="C20" s="72" t="inlineStr">
        <is>
          <t>Condition: The calculated gas flow (Mains Water Flow Rate * Dose Rate) is above 100%.
Action: The system evaluates the calculated gas flow.</t>
        </is>
      </c>
      <c r="D20" s="71" t="inlineStr">
        <is>
          <t>Calculated Gas Flow</t>
        </is>
      </c>
      <c r="E20" s="73" t="inlineStr">
        <is>
          <t>Above 100%</t>
        </is>
      </c>
      <c r="F20" s="71" t="inlineStr">
        <is>
          <t>Dose Rate</t>
        </is>
      </c>
      <c r="G20" s="73" t="inlineStr">
        <is>
          <t>Increased</t>
        </is>
      </c>
      <c r="H20" s="73" t="n"/>
      <c r="I20" s="71" t="inlineStr">
        <is>
          <t>Calculated Gas Flow</t>
        </is>
      </c>
      <c r="J20" s="73" t="inlineStr">
        <is>
          <t>100%</t>
        </is>
      </c>
      <c r="K20" s="72" t="n"/>
      <c r="L20" s="72" t="n"/>
      <c r="M20" s="72" t="n"/>
      <c r="N20" s="71" t="n"/>
      <c r="O20" s="71" t="n"/>
      <c r="P20" s="71" t="n"/>
      <c r="Q20" s="71" t="n"/>
    </row>
    <row r="21" ht="20" customHeight="1">
      <c r="A21" s="70" t="inlineStr">
        <is>
          <t>PH-0002-10</t>
        </is>
      </c>
      <c r="B21" s="71" t="inlineStr">
        <is>
          <t>PH-0020</t>
        </is>
      </c>
      <c r="C21" s="72" t="inlineStr">
        <is>
          <t>Condition: The required dose rate is greater than the upper dose rate limit continuously for a period of five minutes.
Action: The system monitors the required dose rate against the upper dose rate limit.</t>
        </is>
      </c>
      <c r="D21" s="71" t="inlineStr">
        <is>
          <t>Required Dose Rate</t>
        </is>
      </c>
      <c r="E21" s="73" t="inlineStr">
        <is>
          <t>Greater than Upper Dose Rate Limit</t>
        </is>
      </c>
      <c r="F21" s="71" t="inlineStr">
        <is>
          <t>Required Dose Rate</t>
        </is>
      </c>
      <c r="G21" s="73" t="inlineStr">
        <is>
          <t>Greater than Upper Dose Rate Limit</t>
        </is>
      </c>
      <c r="H21" s="73" t="n">
        <v>300000</v>
      </c>
      <c r="I21" s="71" t="inlineStr">
        <is>
          <t>Dose Rate High Warning Alarm</t>
        </is>
      </c>
      <c r="J21" s="73" t="inlineStr">
        <is>
          <t>Activated</t>
        </is>
      </c>
      <c r="K21" s="72" t="n"/>
      <c r="L21" s="72" t="n"/>
      <c r="M21" s="72" t="n"/>
      <c r="N21" s="71" t="n"/>
      <c r="O21" s="71" t="n"/>
      <c r="P21" s="71" t="n"/>
      <c r="Q21" s="71" t="n"/>
    </row>
    <row r="22" ht="20" customHeight="1">
      <c r="A22" s="70" t="inlineStr">
        <is>
          <t>PH-0002-11</t>
        </is>
      </c>
      <c r="B22" s="71" t="inlineStr">
        <is>
          <t>PH-0020</t>
        </is>
      </c>
      <c r="C22" s="72" t="inlineStr">
        <is>
          <t>Condition: The required dose rate is less than the lower dose rate limit continuously for a period of thirty minutes.
Action: The system monitors the required dose rate against the lower dose rate limit.</t>
        </is>
      </c>
      <c r="D22" s="71" t="inlineStr">
        <is>
          <t>Required Dose Rate</t>
        </is>
      </c>
      <c r="E22" s="73" t="inlineStr">
        <is>
          <t>Less than Lower Dose Rate Limit</t>
        </is>
      </c>
      <c r="F22" s="71" t="inlineStr">
        <is>
          <t>Required Dose Rate</t>
        </is>
      </c>
      <c r="G22" s="73" t="inlineStr">
        <is>
          <t>Less than Lower Dose Rate Limit</t>
        </is>
      </c>
      <c r="H22" s="73" t="n">
        <v>1800000</v>
      </c>
      <c r="I22" s="71" t="inlineStr">
        <is>
          <t>Dose Rate Low Warning Alarm</t>
        </is>
      </c>
      <c r="J22" s="73" t="inlineStr">
        <is>
          <t>Activated</t>
        </is>
      </c>
      <c r="K22" s="72" t="n"/>
      <c r="L22" s="72" t="n"/>
      <c r="M22" s="72" t="n"/>
      <c r="N22" s="71" t="n"/>
      <c r="O22" s="71" t="n"/>
      <c r="P22" s="71" t="n"/>
      <c r="Q22" s="71" t="n"/>
    </row>
    <row r="23" ht="20" customHeight="1">
      <c r="A23" s="70" t="inlineStr">
        <is>
          <t>PH-0002-12</t>
        </is>
      </c>
      <c r="B23" s="71" t="inlineStr">
        <is>
          <t>PH-0020</t>
        </is>
      </c>
      <c r="C23" s="72" t="inlineStr">
        <is>
          <t>Condition: The required gas flow rate drops below 85% of the range of the low range chlorinator.
Action: The system evaluates the required gas flow rate against the low range chlorinator range.</t>
        </is>
      </c>
      <c r="D23" s="71" t="inlineStr">
        <is>
          <t>Required Gas Flow Rate</t>
        </is>
      </c>
      <c r="E23" s="73" t="inlineStr">
        <is>
          <t>Below 85% of low range chlorinator range</t>
        </is>
      </c>
      <c r="F23" s="71" t="inlineStr">
        <is>
          <t>Required Gas Flow Rate</t>
        </is>
      </c>
      <c r="G23" s="73" t="inlineStr">
        <is>
          <t>Below 85% of range</t>
        </is>
      </c>
      <c r="H23" s="73" t="n"/>
      <c r="I23" s="71" t="inlineStr">
        <is>
          <t>Low Range Chlorinator</t>
        </is>
      </c>
      <c r="J23" s="73" t="inlineStr">
        <is>
          <t>Selected</t>
        </is>
      </c>
      <c r="K23" s="72" t="n"/>
      <c r="L23" s="72" t="n"/>
      <c r="M23" s="72" t="n"/>
      <c r="N23" s="71" t="n"/>
      <c r="O23" s="71" t="n"/>
      <c r="P23" s="71" t="n"/>
      <c r="Q23" s="71" t="n"/>
    </row>
    <row r="24" ht="22" customHeight="1">
      <c r="A24" s="62" t="inlineStr">
        <is>
          <t>PH-0002-13</t>
        </is>
      </c>
      <c r="B24" s="63" t="inlineStr">
        <is>
          <t>PH-0020</t>
        </is>
      </c>
      <c r="C24" s="64" t="inlineStr">
        <is>
          <t>Condition: The required gas flow rate goes above 95% of the low range chlorinator.
Action: The system evaluates the required gas flow rate against the low range chlorinator range.</t>
        </is>
      </c>
      <c r="D24" s="63" t="inlineStr">
        <is>
          <t>Gas Flow Rate</t>
        </is>
      </c>
      <c r="E24" s="65" t="inlineStr">
        <is>
          <t>Above 95% of low range chlorinator</t>
        </is>
      </c>
      <c r="F24" s="63" t="inlineStr">
        <is>
          <t>Required Gas Flow Rate</t>
        </is>
      </c>
      <c r="G24" s="65" t="inlineStr">
        <is>
          <t>Above 95% of low range chlorinator</t>
        </is>
      </c>
      <c r="H24" s="65" t="n"/>
      <c r="I24" s="63" t="inlineStr">
        <is>
          <t>Chlorinator Range</t>
        </is>
      </c>
      <c r="J24" s="65" t="inlineStr">
        <is>
          <t>High Range Chlorinator Selected</t>
        </is>
      </c>
    </row>
    <row r="25" ht="22" customHeight="1">
      <c r="A25" s="62" t="inlineStr">
        <is>
          <t>PH-0002-14</t>
        </is>
      </c>
      <c r="B25" s="63" t="inlineStr">
        <is>
          <t>PH-0020</t>
        </is>
      </c>
      <c r="C25" s="64" t="inlineStr">
        <is>
          <t>Condition: 'V' notch pulsing is enabled and the required chlorine gas flow is less than the minimum configured gas flow.
Action: The system evaluates the required chlorine gas flow against the minimum configured gas flow.
Expected: 'V' notch pulsing occurs cyclically.</t>
        </is>
      </c>
      <c r="D25" s="63" t="inlineStr">
        <is>
          <t>V notch Pulsing</t>
        </is>
      </c>
      <c r="E25" s="65" t="inlineStr">
        <is>
          <t>Enabled</t>
        </is>
      </c>
      <c r="F25" s="63" t="inlineStr">
        <is>
          <t>Required Chlorine Gas Flow</t>
        </is>
      </c>
      <c r="G25" s="65" t="inlineStr">
        <is>
          <t>Less than Minimum Configured Gas Flow</t>
        </is>
      </c>
      <c r="H25" s="65" t="n">
        <v>60000</v>
      </c>
      <c r="I25" s="63" t="inlineStr">
        <is>
          <t>V notch Pulsing</t>
        </is>
      </c>
      <c r="J25" s="65" t="inlineStr">
        <is>
          <t>Cyclic</t>
        </is>
      </c>
    </row>
    <row r="26" ht="22" customHeight="1">
      <c r="A26" s="62" t="inlineStr">
        <is>
          <t>PH-0002-15</t>
        </is>
      </c>
      <c r="B26" s="63" t="inlineStr">
        <is>
          <t>PH-0020</t>
        </is>
      </c>
      <c r="C26" s="64" t="inlineStr">
        <is>
          <t>Condition: The required chlorine gas flow is above the minimum configured gas flow.
Action: The system evaluates the required chlorine gas flow against the minimum configured gas flow.</t>
        </is>
      </c>
      <c r="D26" s="63" t="inlineStr">
        <is>
          <t>Required Chlorine Gas Flow</t>
        </is>
      </c>
      <c r="E26" s="65" t="inlineStr">
        <is>
          <t>Above Minimum Configured Gas Flow</t>
        </is>
      </c>
      <c r="F26" s="63" t="inlineStr">
        <is>
          <t>Required Chlorine Gas Flow</t>
        </is>
      </c>
      <c r="G26" s="65" t="inlineStr">
        <is>
          <t>Evaluated Against Minimum Configured Gas Flow</t>
        </is>
      </c>
      <c r="H26" s="65" t="n"/>
      <c r="I26" s="63" t="inlineStr">
        <is>
          <t>V Notch Pulsing</t>
        </is>
      </c>
      <c r="J26" s="65" t="inlineStr">
        <is>
          <t>Not Required (Required Gas Flow Output Directly to Chlorinator)</t>
        </is>
      </c>
    </row>
    <row r="27" ht="22" customHeight="1">
      <c r="A27" s="62" t="inlineStr">
        <is>
          <t>PH-0002-16</t>
        </is>
      </c>
      <c r="B27" s="63" t="inlineStr">
        <is>
          <t>PH-0020</t>
        </is>
      </c>
      <c r="C27" s="64" t="inlineStr">
        <is>
          <t>Condition: The minimum gas flow is set to 0%.
Action: The operator sets the minimum gas flow to 0%.
Expected: 'V' notch pulsing can be disabled.</t>
        </is>
      </c>
      <c r="D27" s="63" t="inlineStr">
        <is>
          <t>Minimum Gas Flow</t>
        </is>
      </c>
      <c r="E27" s="65" t="inlineStr">
        <is>
          <t>0%</t>
        </is>
      </c>
      <c r="F27" s="63" t="inlineStr">
        <is>
          <t>Minimum Gas Flow</t>
        </is>
      </c>
      <c r="G27" s="65" t="inlineStr">
        <is>
          <t>0%</t>
        </is>
      </c>
      <c r="H27" s="65" t="n"/>
      <c r="I27" s="63" t="inlineStr">
        <is>
          <t>'V' Notch Pulsing</t>
        </is>
      </c>
      <c r="J27" s="65" t="inlineStr">
        <is>
          <t>Disabled</t>
        </is>
      </c>
    </row>
    <row r="28" ht="22" customHeight="1">
      <c r="A28" s="62" t="inlineStr">
        <is>
          <t>PH-0003-1</t>
        </is>
      </c>
      <c r="B28" s="63" t="inlineStr">
        <is>
          <t>PH-0022</t>
        </is>
      </c>
      <c r="C28" s="64" t="inlineStr">
        <is>
          <t>Condition: Chlorination system is initiated with no prior duty assignment. Action: Start chlorination with chlorinator 1 configured as the initial duty unit.</t>
        </is>
      </c>
      <c r="D28" s="63" t="inlineStr">
        <is>
          <t>Chlorination System</t>
        </is>
      </c>
      <c r="E28" s="65" t="inlineStr">
        <is>
          <t>Initiated, No Prior Duty Assignment</t>
        </is>
      </c>
      <c r="F28" s="63" t="inlineStr">
        <is>
          <t>Chlorinator 1</t>
        </is>
      </c>
      <c r="G28" s="65" t="inlineStr">
        <is>
          <t>Configured as Initial Duty Unit</t>
        </is>
      </c>
      <c r="H28" s="65" t="n"/>
      <c r="I28" s="63" t="inlineStr">
        <is>
          <t>Ejector Pump</t>
        </is>
      </c>
      <c r="J28" s="65" t="inlineStr">
        <is>
          <t>Running</t>
        </is>
      </c>
    </row>
    <row r="29" ht="22" customHeight="1">
      <c r="A29" s="62" t="inlineStr">
        <is>
          <t>PH-0003-2</t>
        </is>
      </c>
      <c r="B29" s="63" t="inlineStr">
        <is>
          <t>PH-0022</t>
        </is>
      </c>
      <c r="C29" s="64" t="inlineStr">
        <is>
          <t>Condition: Duty is set to Auto alternating mode. Action: Allow the chlorinators to operate and toggle automatically each time the chlorinator stops or when they reach the maximum run-time.</t>
        </is>
      </c>
      <c r="D29" s="63" t="inlineStr">
        <is>
          <t>Duty</t>
        </is>
      </c>
      <c r="E29" s="65" t="inlineStr">
        <is>
          <t>Auto alternating mode</t>
        </is>
      </c>
      <c r="F29" s="63" t="inlineStr">
        <is>
          <t>Chlorinator Stop</t>
        </is>
      </c>
      <c r="G29" s="65" t="inlineStr">
        <is>
          <t>True</t>
        </is>
      </c>
      <c r="H29" s="65" t="n"/>
      <c r="I29" s="63" t="inlineStr">
        <is>
          <t>Chlorinator Changeover</t>
        </is>
      </c>
      <c r="J29" s="65" t="inlineStr">
        <is>
          <t>Toggled automatically</t>
        </is>
      </c>
    </row>
    <row r="30" ht="22" customHeight="1">
      <c r="A30" s="62" t="inlineStr">
        <is>
          <t>PH-0003-3</t>
        </is>
      </c>
      <c r="B30" s="63" t="inlineStr">
        <is>
          <t>PH-0022</t>
        </is>
      </c>
      <c r="C30" s="64" t="inlineStr">
        <is>
          <t>Condition: 'Chlorinator 1 on duty' mode is selected. Action: Operate the system with chlorinator 1 as the duty unit.</t>
        </is>
      </c>
      <c r="D30" s="63" t="inlineStr">
        <is>
          <t>Chlorinator 1 on duty</t>
        </is>
      </c>
      <c r="E30" s="65" t="inlineStr">
        <is>
          <t>Selected</t>
        </is>
      </c>
      <c r="F30" s="63" t="inlineStr">
        <is>
          <t>Duty Chlorinator</t>
        </is>
      </c>
      <c r="G30" s="65" t="inlineStr">
        <is>
          <t>Chlorinator 1</t>
        </is>
      </c>
      <c r="H30" s="65" t="n"/>
      <c r="I30" s="63" t="inlineStr">
        <is>
          <t>System Operation</t>
        </is>
      </c>
      <c r="J30" s="65" t="inlineStr">
        <is>
          <t>Chlorinator 1 as duty unit</t>
        </is>
      </c>
    </row>
    <row r="31" ht="22" customHeight="1">
      <c r="A31" s="62" t="inlineStr">
        <is>
          <t>PH-0003-4</t>
        </is>
      </c>
      <c r="B31" s="63" t="inlineStr">
        <is>
          <t>PH-0022</t>
        </is>
      </c>
      <c r="C31" s="64" t="inlineStr">
        <is>
          <t>Condition: 'Chlorinator 2 on duty' mode is selected. Action: Operate the system with chlorinator 2 as the duty unit. If chlorinator 2 faults, chlorinator 1 and the associated ejector pump start automatically.</t>
        </is>
      </c>
      <c r="D31" s="63" t="inlineStr">
        <is>
          <t>Chlorinator 2 on duty</t>
        </is>
      </c>
      <c r="E31" s="65" t="inlineStr">
        <is>
          <t>Selected</t>
        </is>
      </c>
      <c r="F31" s="63" t="inlineStr">
        <is>
          <t>Chlorinator 2</t>
        </is>
      </c>
      <c r="G31" s="65" t="inlineStr">
        <is>
          <t>Fault</t>
        </is>
      </c>
      <c r="H31" s="65" t="n"/>
      <c r="I31" s="63" t="inlineStr">
        <is>
          <t>Chlorinator 1 and associated ejector pump</t>
        </is>
      </c>
      <c r="J31" s="65" t="inlineStr">
        <is>
          <t>Start automatically</t>
        </is>
      </c>
    </row>
    <row r="32" ht="22" customHeight="1">
      <c r="A32" s="62" t="inlineStr">
        <is>
          <t>PH-0003-5</t>
        </is>
      </c>
      <c r="B32" s="63" t="inlineStr">
        <is>
          <t>PH-0022</t>
        </is>
      </c>
      <c r="C32" s="64" t="inlineStr">
        <is>
          <t>Condition: The running chlorinator or ejector pump faults out or is not selected to PLC control. Action: With the standby chlorinator and ejector pump selected to PLC control, the system performs a duty/standby changeover.</t>
        </is>
      </c>
      <c r="D32" s="63" t="inlineStr">
        <is>
          <t>Chlorinator/Ejector Pump</t>
        </is>
      </c>
      <c r="E32" s="65" t="inlineStr">
        <is>
          <t>Running, selected to PLC control</t>
        </is>
      </c>
      <c r="F32" s="63" t="inlineStr">
        <is>
          <t>Chlorinator/Ejector Pump</t>
        </is>
      </c>
      <c r="G32" s="65" t="inlineStr">
        <is>
          <t>Faulted or not selected to PLC control</t>
        </is>
      </c>
      <c r="H32" s="65" t="n"/>
      <c r="I32" s="63" t="inlineStr">
        <is>
          <t>Standby Chlorinator/Ejector Pump</t>
        </is>
      </c>
      <c r="J32" s="65" t="inlineStr">
        <is>
          <t>Starts automatically (duty/standby changeover in all three modes)</t>
        </is>
      </c>
    </row>
    <row r="33" ht="22" customHeight="1">
      <c r="A33" s="62" t="inlineStr">
        <is>
          <t>PH-0004-1</t>
        </is>
      </c>
      <c r="B33" s="63" t="inlineStr">
        <is>
          <t>PH-0023</t>
        </is>
      </c>
      <c r="C33" s="64" t="inlineStr">
        <is>
          <t>Condition: The duty chlorinator is called to run and the ejector pump run contactor is not on following the call to run, with the timers not starting until 20 seconds after the call to run. Action: The incomplete start timer elapses (base delay set by the PLC; a further 10 seconds if an ejector pump is employed giving 30 seconds overall; a further 60 seconds if an ejector valve is employed giving 70 seconds overall).</t>
        </is>
      </c>
      <c r="D33" s="63" t="inlineStr">
        <is>
          <t>Duty Chlorinator</t>
        </is>
      </c>
      <c r="E33" s="65" t="inlineStr">
        <is>
          <t>Run Command</t>
        </is>
      </c>
      <c r="F33" s="63" t="inlineStr">
        <is>
          <t>Ejector Pump Run Contactor</t>
        </is>
      </c>
      <c r="G33" s="65" t="inlineStr">
        <is>
          <t>Not On</t>
        </is>
      </c>
      <c r="H33" s="65" t="n">
        <v>20000</v>
      </c>
      <c r="I33" s="63" t="inlineStr">
        <is>
          <t>Incomplete Start Fault</t>
        </is>
      </c>
      <c r="J33" s="65" t="inlineStr">
        <is>
          <t>Activated</t>
        </is>
      </c>
    </row>
    <row r="34" ht="22" customHeight="1">
      <c r="A34" s="62" t="inlineStr">
        <is>
          <t>PH-0004-2</t>
        </is>
      </c>
      <c r="B34" s="63" t="inlineStr">
        <is>
          <t>PH-0023</t>
        </is>
      </c>
      <c r="C34" s="64" t="inlineStr">
        <is>
          <t>Condition: The duty chlorinator is called to run and the flow switch does not detect a flow following the chlorinator call to run. Action: The hydraulic timer elapses (time delay settable from the OIP, default is 10 seconds).</t>
        </is>
      </c>
      <c r="D34" s="63" t="inlineStr">
        <is>
          <t>Duty Chlorinator</t>
        </is>
      </c>
      <c r="E34" s="65" t="inlineStr">
        <is>
          <t>Run</t>
        </is>
      </c>
      <c r="F34" s="63" t="inlineStr">
        <is>
          <t>Hydraulic Timer</t>
        </is>
      </c>
      <c r="G34" s="65" t="inlineStr">
        <is>
          <t>Elapsed</t>
        </is>
      </c>
      <c r="H34" s="65" t="n">
        <v>10000</v>
      </c>
      <c r="I34" s="63" t="inlineStr">
        <is>
          <t>Hydraulic Fault</t>
        </is>
      </c>
      <c r="J34" s="65" t="inlineStr">
        <is>
          <t>Activated</t>
        </is>
      </c>
    </row>
    <row r="35" ht="22" customHeight="1">
      <c r="A35" s="62" t="inlineStr">
        <is>
          <t>PH-0004-3</t>
        </is>
      </c>
      <c r="B35" s="63" t="inlineStr">
        <is>
          <t>PH-0023</t>
        </is>
      </c>
      <c r="C35" s="64" t="inlineStr">
        <is>
          <t>Condition: The chlorinator is called to run. Action: A valve open/vacuum not high signal is not received within 30 seconds from when the chlorinator is called to run.</t>
        </is>
      </c>
      <c r="D35" s="63" t="inlineStr">
        <is>
          <t>Chlorinator</t>
        </is>
      </c>
      <c r="E35" s="65" t="inlineStr">
        <is>
          <t>Called to Run</t>
        </is>
      </c>
      <c r="F35" s="63" t="inlineStr">
        <is>
          <t>Valve Open/Vacuum Not High Signal</t>
        </is>
      </c>
      <c r="G35" s="65" t="inlineStr">
        <is>
          <t>Not Received</t>
        </is>
      </c>
      <c r="H35" s="65" t="n">
        <v>30000</v>
      </c>
      <c r="I35" s="63" t="inlineStr">
        <is>
          <t>Standby Chlorinator / Fault Display</t>
        </is>
      </c>
      <c r="J35" s="65" t="inlineStr">
        <is>
          <t>Standby Chlorinator Called, Fault Displayed on OIP and SCADA</t>
        </is>
      </c>
    </row>
    <row r="36" ht="22" customHeight="1">
      <c r="A36" s="62" t="inlineStr">
        <is>
          <t>PH-0004-4</t>
        </is>
      </c>
      <c r="B36" s="63" t="inlineStr">
        <is>
          <t>PH-0023</t>
        </is>
      </c>
      <c r="C36" s="64" t="inlineStr">
        <is>
          <t>Condition: The chlorinator run signal turns off. Action: A valve close/vacuum not low signal is not received within 30 seconds from when the chlorinator run signal turns off.</t>
        </is>
      </c>
      <c r="D36" s="63" t="inlineStr">
        <is>
          <t>Chlorinator Run Signal</t>
        </is>
      </c>
      <c r="E36" s="65" t="inlineStr">
        <is>
          <t>On</t>
        </is>
      </c>
      <c r="F36" s="63" t="inlineStr">
        <is>
          <t>Chlorinator Run Signal</t>
        </is>
      </c>
      <c r="G36" s="65" t="inlineStr">
        <is>
          <t>Off</t>
        </is>
      </c>
      <c r="H36" s="65" t="n">
        <v>30000</v>
      </c>
      <c r="I36" s="63" t="inlineStr">
        <is>
          <t>Standby Chlorinator Called / Fault Displayed on OIP and SCADA</t>
        </is>
      </c>
      <c r="J36" s="65" t="inlineStr">
        <is>
          <t>Called and Fault Displayed</t>
        </is>
      </c>
    </row>
    <row r="37" ht="22" customHeight="1">
      <c r="A37" s="62" t="inlineStr">
        <is>
          <t>PH-0004-5</t>
        </is>
      </c>
      <c r="B37" s="63" t="inlineStr">
        <is>
          <t>PH-0023</t>
        </is>
      </c>
      <c r="C37" s="64" t="inlineStr">
        <is>
          <t>Condition: A Chlorinator high vacuum (Loss of Chlorine) or Chlorinator low vacuum alarm is activated. Action: The alarm delay elapses (both high and low alarm delays are configurable from the OIP, default is 20 seconds).</t>
        </is>
      </c>
      <c r="D37" s="63" t="inlineStr">
        <is>
          <t>Chlorinator High Vacuum / Low Vacuum Alarm</t>
        </is>
      </c>
      <c r="E37" s="65" t="inlineStr">
        <is>
          <t>Activated</t>
        </is>
      </c>
      <c r="F37" s="63" t="inlineStr">
        <is>
          <t>Alarm Delay</t>
        </is>
      </c>
      <c r="G37" s="65" t="inlineStr">
        <is>
          <t>20 seconds elapse</t>
        </is>
      </c>
      <c r="H37" s="65" t="n">
        <v>20000</v>
      </c>
      <c r="I37" s="63" t="inlineStr">
        <is>
          <t>Standby Chlorination System</t>
        </is>
      </c>
      <c r="J37" s="65" t="inlineStr">
        <is>
          <t>Started automatically (alarm generated)</t>
        </is>
      </c>
    </row>
    <row r="38" ht="22" customHeight="1">
      <c r="A38" s="62" t="inlineStr">
        <is>
          <t>CM-0005-1</t>
        </is>
      </c>
      <c r="B38" s="63" t="inlineStr">
        <is>
          <t>CM-0024</t>
        </is>
      </c>
      <c r="C38" s="64" t="inlineStr">
        <is>
          <t>Condition: The 5ppm Chlorine room leak digital input is received. Action: The control module processes the digital leak detection input.</t>
        </is>
      </c>
      <c r="D38" s="63" t="n"/>
      <c r="E38" s="65" t="n"/>
      <c r="F38" s="63" t="inlineStr">
        <is>
          <t>5ppm Chlorine Room Leak Digital Input</t>
        </is>
      </c>
      <c r="G38" s="65" t="inlineStr">
        <is>
          <t>Received</t>
        </is>
      </c>
      <c r="H38" s="65" t="n"/>
      <c r="I38" s="63" t="inlineStr">
        <is>
          <t>Control Module</t>
        </is>
      </c>
      <c r="J38" s="65" t="inlineStr">
        <is>
          <t>Digital Leak Detection Input Processed</t>
        </is>
      </c>
    </row>
    <row r="39" ht="22" customHeight="1">
      <c r="A39" s="62" t="inlineStr">
        <is>
          <t>CM-0005-2</t>
        </is>
      </c>
      <c r="B39" s="63" t="inlineStr">
        <is>
          <t>CM-0024</t>
        </is>
      </c>
      <c r="C39" s="64" t="inlineStr">
        <is>
          <t>Condition: The 5ppm Chlorinator room leak digital input is received. Action: The control module processes the digital leak detection input.</t>
        </is>
      </c>
      <c r="D39" s="63" t="n"/>
      <c r="E39" s="65" t="n"/>
      <c r="F39" s="63" t="inlineStr">
        <is>
          <t>5ppm Chlorinator room leak digital input</t>
        </is>
      </c>
      <c r="G39" s="65" t="inlineStr">
        <is>
          <t>Received</t>
        </is>
      </c>
      <c r="H39" s="65" t="n"/>
      <c r="I39" s="63" t="inlineStr">
        <is>
          <t>Control module leak detection process</t>
        </is>
      </c>
      <c r="J39" s="65" t="inlineStr">
        <is>
          <t>Processed</t>
        </is>
      </c>
    </row>
    <row r="40" ht="22" customHeight="1">
      <c r="A40" s="62" t="inlineStr">
        <is>
          <t>CM-0005-3</t>
        </is>
      </c>
      <c r="B40" s="63" t="inlineStr">
        <is>
          <t>CM-0024</t>
        </is>
      </c>
      <c r="C40" s="64" t="inlineStr">
        <is>
          <t>Condition: The 1ppm Chlorine room leak digital input is received. Action: The control module processes the digital leak detection input.</t>
        </is>
      </c>
      <c r="D40" s="63" t="n"/>
      <c r="E40" s="65" t="n"/>
      <c r="F40" s="63" t="inlineStr">
        <is>
          <t>1ppm Chlorine Room Leak Digital Input</t>
        </is>
      </c>
      <c r="G40" s="65" t="inlineStr">
        <is>
          <t>Detected</t>
        </is>
      </c>
      <c r="H40" s="65" t="n"/>
      <c r="I40" s="63" t="inlineStr">
        <is>
          <t>Control Module</t>
        </is>
      </c>
      <c r="J40" s="65" t="inlineStr">
        <is>
          <t>Digital Leak Detection Input Processed</t>
        </is>
      </c>
    </row>
    <row r="41" ht="22" customHeight="1">
      <c r="A41" s="62" t="inlineStr">
        <is>
          <t>CM-0005-4</t>
        </is>
      </c>
      <c r="B41" s="63" t="inlineStr">
        <is>
          <t>CM-0024</t>
        </is>
      </c>
      <c r="C41" s="64" t="inlineStr">
        <is>
          <t>Condition: The Chlorine leak detector cell fail digital input is received. Action: The control module processes the digital leak detection input.</t>
        </is>
      </c>
      <c r="D41" s="63" t="inlineStr">
        <is>
          <t>Chlorine leak detector cell fail digital input</t>
        </is>
      </c>
      <c r="E41" s="65" t="inlineStr">
        <is>
          <t>Received</t>
        </is>
      </c>
      <c r="F41" s="63" t="inlineStr">
        <is>
          <t>Chlorine leak detector cell fail digital input</t>
        </is>
      </c>
      <c r="G41" s="65" t="inlineStr">
        <is>
          <t>Received</t>
        </is>
      </c>
      <c r="H41" s="65" t="n"/>
      <c r="I41" s="63" t="inlineStr">
        <is>
          <t>Control module leak detection input processing</t>
        </is>
      </c>
      <c r="J41" s="65" t="inlineStr">
        <is>
          <t>Processed</t>
        </is>
      </c>
    </row>
    <row r="42" ht="22" customHeight="1">
      <c r="A42" s="62" t="inlineStr">
        <is>
          <t>EM-0006-1</t>
        </is>
      </c>
      <c r="B42" s="63" t="inlineStr">
        <is>
          <t>EM-0025</t>
        </is>
      </c>
      <c r="C42" s="64" t="inlineStr">
        <is>
          <t>Condition: Either the 5ppm chlorine room leak input or the 5ppm chlorinator room leak input is activated. Action: Alarm annunciation is triggered on the chlorine building and at the operator interface.</t>
        </is>
      </c>
      <c r="D42" s="63" t="inlineStr">
        <is>
          <t>Chlorine Room Leak Input</t>
        </is>
      </c>
      <c r="E42" s="65" t="inlineStr">
        <is>
          <t>1</t>
        </is>
      </c>
      <c r="F42" s="63" t="inlineStr">
        <is>
          <t>Chlorinator Room Leak Input</t>
        </is>
      </c>
      <c r="G42" s="65" t="inlineStr">
        <is>
          <t>1</t>
        </is>
      </c>
      <c r="H42" s="65" t="n"/>
      <c r="I42" s="63" t="inlineStr">
        <is>
          <t>5ppm Flashing Light</t>
        </is>
      </c>
      <c r="J42" s="65" t="inlineStr">
        <is>
          <t>Activated</t>
        </is>
      </c>
    </row>
    <row r="43" ht="22" customHeight="1">
      <c r="A43" s="62" t="inlineStr">
        <is>
          <t>EM-0006-2</t>
        </is>
      </c>
      <c r="B43" s="63" t="inlineStr">
        <is>
          <t>EM-0025</t>
        </is>
      </c>
      <c r="C43" s="64" t="inlineStr">
        <is>
          <t>Condition: Either the 5ppm chlorine room leak input or the 5ppm chlorinator room leak input is activated for at least one second. Action: Audible alarm is initiated and runs to completion or acknowledgement.</t>
        </is>
      </c>
      <c r="D43" s="63" t="inlineStr">
        <is>
          <t>5ppm chlorine room leak input</t>
        </is>
      </c>
      <c r="E43" s="65" t="inlineStr">
        <is>
          <t>Deactivated</t>
        </is>
      </c>
      <c r="F43" s="63" t="inlineStr">
        <is>
          <t>5ppm chlorine room leak input OR 5ppm chlorinator room leak input</t>
        </is>
      </c>
      <c r="G43" s="65" t="inlineStr">
        <is>
          <t>Activated</t>
        </is>
      </c>
      <c r="H43" s="65" t="n">
        <v>120000</v>
      </c>
      <c r="I43" s="63" t="inlineStr">
        <is>
          <t>Chlorine leak audible alarm siren</t>
        </is>
      </c>
      <c r="J43" s="65" t="inlineStr">
        <is>
          <t>Sounded</t>
        </is>
      </c>
    </row>
    <row r="44" ht="22" customHeight="1">
      <c r="A44" s="62" t="inlineStr">
        <is>
          <t>EM-0006-3</t>
        </is>
      </c>
      <c r="B44" s="63" t="inlineStr">
        <is>
          <t>EM-0025</t>
        </is>
      </c>
      <c r="C44" s="64" t="inlineStr">
        <is>
          <t>Condition: The chlorine leak audible alarm siren is sounding. Action: Press the alarm acknowledge button on the OIP.</t>
        </is>
      </c>
      <c r="D44" s="63" t="inlineStr">
        <is>
          <t>Chlorine Leak Audible Alarm Siren</t>
        </is>
      </c>
      <c r="E44" s="65" t="inlineStr">
        <is>
          <t>Sounding</t>
        </is>
      </c>
      <c r="F44" s="63" t="inlineStr">
        <is>
          <t>Alarm Acknowledge Button</t>
        </is>
      </c>
      <c r="G44" s="65" t="inlineStr">
        <is>
          <t>Pressed</t>
        </is>
      </c>
      <c r="H44" s="65" t="n"/>
      <c r="I44" s="63" t="inlineStr">
        <is>
          <t>Chlorine Leak Audible Alarm Siren</t>
        </is>
      </c>
      <c r="J44" s="65" t="inlineStr">
        <is>
          <t>Silenced</t>
        </is>
      </c>
    </row>
    <row r="45" ht="22" customHeight="1">
      <c r="A45" s="62" t="inlineStr">
        <is>
          <t>EM-0006-4</t>
        </is>
      </c>
      <c r="B45" s="63" t="inlineStr">
        <is>
          <t>EM-0025</t>
        </is>
      </c>
      <c r="C45" s="64" t="inlineStr">
        <is>
          <t>Condition: The chlorine leak audible alarm siren is sounding. Action: Attempt to silence the alarm from the SCADA interface.</t>
        </is>
      </c>
      <c r="D45" s="63" t="inlineStr">
        <is>
          <t>Chlorine Leak Audible Alarm Siren</t>
        </is>
      </c>
      <c r="E45" s="65" t="inlineStr">
        <is>
          <t>Sounding</t>
        </is>
      </c>
      <c r="F45" s="63" t="inlineStr">
        <is>
          <t>SCADA Silence Command</t>
        </is>
      </c>
      <c r="G45" s="65" t="inlineStr">
        <is>
          <t>Activated</t>
        </is>
      </c>
      <c r="H45" s="65" t="n"/>
      <c r="I45" s="63" t="inlineStr">
        <is>
          <t>Chlorine Leak Audible Alarm Siren</t>
        </is>
      </c>
      <c r="J45" s="65" t="inlineStr">
        <is>
          <t>Sounding (cannot be silenced from SCADA)</t>
        </is>
      </c>
    </row>
    <row r="46" ht="22" customHeight="1">
      <c r="A46" s="62" t="inlineStr">
        <is>
          <t>CM-0007-1</t>
        </is>
      </c>
      <c r="B46" s="63" t="inlineStr">
        <is>
          <t>CM-0026</t>
        </is>
      </c>
      <c r="C46" s="64" t="inlineStr">
        <is>
          <t>Condition: 1ppm chlorine leak input is activated. Action: The 1ppm chlorine leak alarm is a local alarm only and provides indication on OIP.</t>
        </is>
      </c>
      <c r="D46" s="63" t="inlineStr">
        <is>
          <t>1ppm chlorine leak input</t>
        </is>
      </c>
      <c r="E46" s="65" t="inlineStr">
        <is>
          <t>Not Activated</t>
        </is>
      </c>
      <c r="F46" s="63" t="inlineStr">
        <is>
          <t>1ppm chlorine leak input</t>
        </is>
      </c>
      <c r="G46" s="65" t="inlineStr">
        <is>
          <t>Activated</t>
        </is>
      </c>
      <c r="H46" s="65" t="n"/>
      <c r="I46" s="63" t="inlineStr">
        <is>
          <t>1ppm chlorine leak alarm</t>
        </is>
      </c>
      <c r="J46" s="65" t="inlineStr">
        <is>
          <t>Indication provided on OIP and general audible alarm activated; alarm siren not sounded and flashing light not activated</t>
        </is>
      </c>
    </row>
    <row r="47" ht="22" customHeight="1">
      <c r="A47" s="62" t="inlineStr">
        <is>
          <t>CM-0007-2</t>
        </is>
      </c>
      <c r="B47" s="63" t="inlineStr">
        <is>
          <t>CM-0026</t>
        </is>
      </c>
      <c r="C47" s="64" t="inlineStr">
        <is>
          <t>Condition: Chlorine leak detector cell fail alarm occurs and the security system is on. Action: The alarm (common for all leak detectors) provides immediate indication on the OIP and is sent to the SCADA interface.</t>
        </is>
      </c>
      <c r="D47" s="63" t="inlineStr">
        <is>
          <t>Security System</t>
        </is>
      </c>
      <c r="E47" s="65" t="inlineStr">
        <is>
          <t>On</t>
        </is>
      </c>
      <c r="F47" s="63" t="inlineStr">
        <is>
          <t>Chlorine Leak Detector Cell Fail Alarm</t>
        </is>
      </c>
      <c r="G47" s="65" t="inlineStr">
        <is>
          <t>1</t>
        </is>
      </c>
      <c r="H47" s="65" t="n"/>
      <c r="I47" s="63" t="inlineStr">
        <is>
          <t>Alarm Indication</t>
        </is>
      </c>
      <c r="J47" s="65" t="inlineStr">
        <is>
          <t>Indication on OIP and sent to SCADA interface</t>
        </is>
      </c>
    </row>
    <row r="48" ht="22" customHeight="1">
      <c r="A48" s="62" t="inlineStr">
        <is>
          <t>CM-0007-3</t>
        </is>
      </c>
      <c r="B48" s="63" t="inlineStr">
        <is>
          <t>CM-0026</t>
        </is>
      </c>
      <c r="C48" s="64" t="inlineStr">
        <is>
          <t>Condition: Chlorine leak detector cell fail alarm occurs and the security system is off. Action: The alarm (common for all leak detectors) provides immediate indication on the OIP and is sent to the SCADA interface.</t>
        </is>
      </c>
      <c r="D48" s="63" t="inlineStr">
        <is>
          <t>Security System</t>
        </is>
      </c>
      <c r="E48" s="65" t="inlineStr">
        <is>
          <t>Off</t>
        </is>
      </c>
      <c r="F48" s="63" t="inlineStr">
        <is>
          <t>Chlorine Leak Detector Cell Fail Alarm</t>
        </is>
      </c>
      <c r="G48" s="65" t="inlineStr">
        <is>
          <t>Occurred</t>
        </is>
      </c>
      <c r="H48" s="65" t="n">
        <v>900000</v>
      </c>
      <c r="I48" s="63" t="inlineStr">
        <is>
          <t>Alarm</t>
        </is>
      </c>
      <c r="J48" s="65" t="inlineStr">
        <is>
          <t>Indicated on OIP and sent to SCADA interface</t>
        </is>
      </c>
    </row>
    <row r="49" ht="22" customHeight="1">
      <c r="A49" s="62" t="inlineStr">
        <is>
          <t>PH-0008-1</t>
        </is>
      </c>
      <c r="B49" s="63" t="inlineStr">
        <is>
          <t>PH-0028</t>
        </is>
      </c>
      <c r="C49" s="64" t="inlineStr">
        <is>
          <t>Condition: Any of the leak detector cells (two in the chlorine room, one in the chlorinator room) detects a leak above 20ppm. Action: The analogue leak detection system processes the detected leak level.</t>
        </is>
      </c>
      <c r="D49" s="63" t="inlineStr">
        <is>
          <t>Leak Detector Cells</t>
        </is>
      </c>
      <c r="E49" s="65" t="inlineStr">
        <is>
          <t>No leak detected (below 20ppm)</t>
        </is>
      </c>
      <c r="F49" s="63" t="inlineStr">
        <is>
          <t>Leak Level</t>
        </is>
      </c>
      <c r="G49" s="65" t="inlineStr">
        <is>
          <t>Above 20ppm</t>
        </is>
      </c>
      <c r="H49" s="65" t="n"/>
      <c r="I49" s="63" t="inlineStr">
        <is>
          <t>Alarm</t>
        </is>
      </c>
      <c r="J49" s="65" t="inlineStr">
        <is>
          <t>Displayed and sent to SCADA (separately for chlorine and chlorinator rooms)</t>
        </is>
      </c>
    </row>
    <row r="50" ht="22" customHeight="1">
      <c r="A50" s="62" t="inlineStr">
        <is>
          <t>PH-0008-2</t>
        </is>
      </c>
      <c r="B50" s="63" t="inlineStr">
        <is>
          <t>PH-0028</t>
        </is>
      </c>
      <c r="C50" s="64" t="inlineStr">
        <is>
          <t>Condition: The 20 ppm leak alarm has been activated and is latched. Action: The chlorine level dissipates.</t>
        </is>
      </c>
      <c r="D50" s="63" t="inlineStr">
        <is>
          <t>20 ppm Leak Alarm</t>
        </is>
      </c>
      <c r="E50" s="65" t="inlineStr">
        <is>
          <t>Activated and Latched</t>
        </is>
      </c>
      <c r="F50" s="63" t="inlineStr">
        <is>
          <t>Chlorine Level</t>
        </is>
      </c>
      <c r="G50" s="65" t="inlineStr">
        <is>
          <t>Dissipating</t>
        </is>
      </c>
      <c r="H50" s="65" t="n"/>
      <c r="I50" s="63" t="inlineStr">
        <is>
          <t>20 ppm Leak Alarm</t>
        </is>
      </c>
      <c r="J50" s="65" t="inlineStr">
        <is>
          <t>Latched above 5 ppm</t>
        </is>
      </c>
    </row>
    <row r="51" ht="22" customHeight="1">
      <c r="A51" s="62" t="inlineStr">
        <is>
          <t>CM-0009-1</t>
        </is>
      </c>
      <c r="B51" s="63" t="inlineStr">
        <is>
          <t>CM-0030</t>
        </is>
      </c>
      <c r="C51" s="64" t="inlineStr">
        <is>
          <t>Condition: Any of the chlorine cylinders empties. Action: An off-line indication is sent to the OIP and to the SCADA interface.</t>
        </is>
      </c>
      <c r="D51" s="63" t="inlineStr">
        <is>
          <t>Chlorine Cylinder</t>
        </is>
      </c>
      <c r="E51" s="65" t="inlineStr">
        <is>
          <t>Not Empty</t>
        </is>
      </c>
      <c r="F51" s="63" t="inlineStr">
        <is>
          <t>Chlorine Cylinder</t>
        </is>
      </c>
      <c r="G51" s="65" t="inlineStr">
        <is>
          <t>Empty</t>
        </is>
      </c>
      <c r="H51" s="65" t="n"/>
      <c r="I51" s="63" t="inlineStr">
        <is>
          <t>Off-line Indication</t>
        </is>
      </c>
      <c r="J51" s="65" t="inlineStr">
        <is>
          <t>Sent (OIP and SCADA, separate per cylinder)</t>
        </is>
      </c>
    </row>
    <row r="52" ht="22" customHeight="1">
      <c r="A52" s="62" t="inlineStr">
        <is>
          <t>CM-0009-2</t>
        </is>
      </c>
      <c r="B52" s="63" t="inlineStr">
        <is>
          <t>CM-0030</t>
        </is>
      </c>
      <c r="C52" s="64" t="inlineStr">
        <is>
          <t>Condition: A cylinder weight falls below the configurable low weight alarm setpoint. Action: The configurable low weight alarm is generated.</t>
        </is>
      </c>
      <c r="D52" s="63" t="inlineStr">
        <is>
          <t>Cylinder Weight</t>
        </is>
      </c>
      <c r="E52" s="65" t="inlineStr">
        <is>
          <t>Above the configurable low weight alarm setpoint</t>
        </is>
      </c>
      <c r="F52" s="63" t="inlineStr">
        <is>
          <t>Cylinder Weight</t>
        </is>
      </c>
      <c r="G52" s="65" t="inlineStr">
        <is>
          <t>Below the configurable low weight alarm setpoint</t>
        </is>
      </c>
      <c r="H52" s="65" t="n"/>
      <c r="I52" s="63" t="inlineStr">
        <is>
          <t>Configurable Low Weight Alarm</t>
        </is>
      </c>
      <c r="J52" s="65" t="inlineStr">
        <is>
          <t>Displayed on the OIP and sent to the SCADA interface</t>
        </is>
      </c>
    </row>
    <row r="53" ht="22" customHeight="1">
      <c r="A53" s="62" t="inlineStr">
        <is>
          <t>CM-0009-3</t>
        </is>
      </c>
      <c r="B53" s="63" t="inlineStr">
        <is>
          <t>CM-0030</t>
        </is>
      </c>
      <c r="C53" s="64" t="inlineStr">
        <is>
          <t>Condition: A high vacuum (loss of chlorine) stays on for a configurable period (0-999 seconds). Action: The chlorinator produces a high vacuum alarm.</t>
        </is>
      </c>
      <c r="D53" s="63" t="inlineStr">
        <is>
          <t>High Vacuum</t>
        </is>
      </c>
      <c r="E53" s="65" t="inlineStr">
        <is>
          <t>On</t>
        </is>
      </c>
      <c r="F53" s="63" t="inlineStr">
        <is>
          <t>High Vacuum Duration</t>
        </is>
      </c>
      <c r="G53" s="65" t="inlineStr">
        <is>
          <t>Configurable period (0-999 seconds)</t>
        </is>
      </c>
      <c r="H53" s="65" t="n"/>
      <c r="I53" s="63" t="inlineStr">
        <is>
          <t>High Vacuum Alarm</t>
        </is>
      </c>
      <c r="J53" s="65" t="inlineStr">
        <is>
          <t>Produced on OIP and Communications interface</t>
        </is>
      </c>
    </row>
    <row r="54" ht="22" customHeight="1">
      <c r="A54" s="62" t="inlineStr">
        <is>
          <t>CM-0009-4</t>
        </is>
      </c>
      <c r="B54" s="63" t="inlineStr">
        <is>
          <t>CM-0030</t>
        </is>
      </c>
      <c r="C54" s="64" t="inlineStr">
        <is>
          <t>Condition: A low vacuum persists for a configurable period (0-999 seconds) and the process water flow switch indicates that sufficient process water is flowing past the injectors. Action: A loss of vacuum alarm is produced.</t>
        </is>
      </c>
      <c r="D54" s="63" t="inlineStr">
        <is>
          <t>Process Water Flow Switch</t>
        </is>
      </c>
      <c r="E54" s="65" t="inlineStr">
        <is>
          <t>Sufficient process water flowing past the injectors</t>
        </is>
      </c>
      <c r="F54" s="63" t="inlineStr">
        <is>
          <t>Vacuum</t>
        </is>
      </c>
      <c r="G54" s="65" t="inlineStr">
        <is>
          <t>Low</t>
        </is>
      </c>
      <c r="H54" s="65" t="n"/>
      <c r="I54" s="63" t="inlineStr">
        <is>
          <t>Loss of Vacuum Alarm</t>
        </is>
      </c>
      <c r="J54" s="65" t="inlineStr">
        <is>
          <t>Produced on the OIP and to the Communications interface</t>
        </is>
      </c>
    </row>
    <row r="55" ht="22" customHeight="1">
      <c r="A55" s="62" t="inlineStr">
        <is>
          <t>PH-0010-1</t>
        </is>
      </c>
      <c r="B55" s="63" t="inlineStr">
        <is>
          <t>PH-0033</t>
        </is>
      </c>
      <c r="C55" s="64" t="inlineStr">
        <is>
          <t>Condition: Loss of power indicated by the phase failure relay that remains for a configurable time (default 60 seconds, maximum 15 minutes). Action: The chlorinator evaluates the power failure condition and annunciates the alarm.</t>
        </is>
      </c>
      <c r="D55" s="63" t="inlineStr">
        <is>
          <t>Phase Failure Relay</t>
        </is>
      </c>
      <c r="E55" s="65" t="inlineStr">
        <is>
          <t>Loss of power indicated</t>
        </is>
      </c>
      <c r="F55" s="63" t="inlineStr">
        <is>
          <t>Phase Failure Relay</t>
        </is>
      </c>
      <c r="G55" s="65" t="inlineStr">
        <is>
          <t>Loss of power sustained (default 60 seconds)</t>
        </is>
      </c>
      <c r="H55" s="65" t="n">
        <v>60000</v>
      </c>
      <c r="I55" s="63" t="inlineStr">
        <is>
          <t>Power Failure Alarm</t>
        </is>
      </c>
      <c r="J55" s="65" t="inlineStr">
        <is>
          <t>Produced on OIP and SCADA interface</t>
        </is>
      </c>
    </row>
    <row r="56" ht="22" customHeight="1">
      <c r="A56" s="62" t="inlineStr">
        <is>
          <t>PH-0010-2</t>
        </is>
      </c>
      <c r="B56" s="63" t="inlineStr">
        <is>
          <t>PH-0033</t>
        </is>
      </c>
      <c r="C56" s="64" t="inlineStr">
        <is>
          <t>Condition: Power is restored following a power failure. Action: The chlorinator resumes operation after the configurable restoration delay.</t>
        </is>
      </c>
      <c r="D56" s="63" t="inlineStr">
        <is>
          <t>Power</t>
        </is>
      </c>
      <c r="E56" s="65" t="inlineStr">
        <is>
          <t>Restored after power failure</t>
        </is>
      </c>
      <c r="F56" s="63" t="inlineStr">
        <is>
          <t>Power Restoration Delay</t>
        </is>
      </c>
      <c r="G56" s="65" t="inlineStr">
        <is>
          <t>60 seconds</t>
        </is>
      </c>
      <c r="H56" s="65" t="n">
        <v>60000</v>
      </c>
      <c r="I56" s="63" t="inlineStr">
        <is>
          <t>Chlorinator Operation</t>
        </is>
      </c>
      <c r="J56" s="65" t="inlineStr">
        <is>
          <t>Resumed (normal operation)</t>
        </is>
      </c>
    </row>
    <row r="57" ht="22" customHeight="1">
      <c r="A57" s="62" t="inlineStr">
        <is>
          <t>CM-0011-1</t>
        </is>
      </c>
      <c r="B57" s="63" t="inlineStr">
        <is>
          <t>CM-0034</t>
        </is>
      </c>
      <c r="C57" s="64" t="inlineStr">
        <is>
          <t>Condition: The security system is enabled (on) and the security system alarm input is on. Action: Evaluate the security system status inputs.</t>
        </is>
      </c>
      <c r="D57" s="63" t="inlineStr">
        <is>
          <t>Security System Alarm Input</t>
        </is>
      </c>
      <c r="E57" s="65" t="inlineStr">
        <is>
          <t>On</t>
        </is>
      </c>
      <c r="F57" s="63" t="inlineStr">
        <is>
          <t>Security System</t>
        </is>
      </c>
      <c r="G57" s="65" t="inlineStr">
        <is>
          <t>Enabled (On)</t>
        </is>
      </c>
      <c r="H57" s="65" t="n"/>
      <c r="I57" s="63" t="inlineStr">
        <is>
          <t>Security System Alarm</t>
        </is>
      </c>
      <c r="J57" s="65" t="inlineStr">
        <is>
          <t>Displayed on OIP and sent to SCADA interface</t>
        </is>
      </c>
    </row>
    <row r="58" ht="22" customHeight="1">
      <c r="A58" s="62" t="inlineStr">
        <is>
          <t>CM-0011-2</t>
        </is>
      </c>
      <c r="B58" s="63" t="inlineStr">
        <is>
          <t>CM-0034</t>
        </is>
      </c>
      <c r="C58" s="64" t="inlineStr">
        <is>
          <t>Condition: The security system is not enabled for 8 hours. Action: Monitor the duration the security system remains not enabled.</t>
        </is>
      </c>
      <c r="D58" s="63" t="inlineStr">
        <is>
          <t>Security System Enabled</t>
        </is>
      </c>
      <c r="E58" s="65" t="inlineStr">
        <is>
          <t>0</t>
        </is>
      </c>
      <c r="F58" s="63" t="inlineStr">
        <is>
          <t>Security System Enabled</t>
        </is>
      </c>
      <c r="G58" s="65" t="inlineStr">
        <is>
          <t>0</t>
        </is>
      </c>
      <c r="H58" s="65" t="n">
        <v>28800000</v>
      </c>
      <c r="I58" s="63" t="inlineStr">
        <is>
          <t>Security System Disabled for 8 hours</t>
        </is>
      </c>
      <c r="J58" s="65" t="inlineStr">
        <is>
          <t>Warning Activated</t>
        </is>
      </c>
    </row>
    <row r="59" ht="22" customHeight="1">
      <c r="A59" s="62" t="inlineStr">
        <is>
          <t>CM-0011-3</t>
        </is>
      </c>
      <c r="B59" s="63" t="inlineStr">
        <is>
          <t>CM-0034</t>
        </is>
      </c>
      <c r="C59" s="64" t="inlineStr">
        <is>
          <t>Condition: The security system is off, and any of the general alarms above becomes active for at least 1 second. Action: Evaluate the general alarms and security system state.</t>
        </is>
      </c>
      <c r="D59" s="63" t="inlineStr">
        <is>
          <t>security system</t>
        </is>
      </c>
      <c r="E59" s="65" t="inlineStr">
        <is>
          <t>Off</t>
        </is>
      </c>
      <c r="F59" s="63" t="inlineStr">
        <is>
          <t>general alarm</t>
        </is>
      </c>
      <c r="G59" s="65" t="inlineStr">
        <is>
          <t>Active</t>
        </is>
      </c>
      <c r="H59" s="65" t="n">
        <v>1000</v>
      </c>
      <c r="I59" s="63" t="inlineStr">
        <is>
          <t>general audible alarm</t>
        </is>
      </c>
      <c r="J59" s="65" t="inlineStr">
        <is>
          <t>Sounded</t>
        </is>
      </c>
    </row>
    <row r="60" ht="22" customHeight="1">
      <c r="A60" s="62" t="inlineStr">
        <is>
          <t>CM-0011-4</t>
        </is>
      </c>
      <c r="B60" s="63" t="inlineStr">
        <is>
          <t>CM-0034</t>
        </is>
      </c>
      <c r="C60" s="64" t="inlineStr">
        <is>
          <t>Condition: The general audible alarm is sounding. Action: Wait without manual intervention.</t>
        </is>
      </c>
      <c r="D60" s="63" t="inlineStr">
        <is>
          <t>General Audible Alarm</t>
        </is>
      </c>
      <c r="E60" s="65" t="inlineStr">
        <is>
          <t>Sounding</t>
        </is>
      </c>
      <c r="F60" s="63" t="inlineStr">
        <is>
          <t>No Manual Intervention</t>
        </is>
      </c>
      <c r="G60" s="65" t="inlineStr">
        <is>
          <t>No intervention</t>
        </is>
      </c>
      <c r="H60" s="65" t="n">
        <v>300000</v>
      </c>
      <c r="I60" s="63" t="inlineStr">
        <is>
          <t>General Audible Alarm</t>
        </is>
      </c>
      <c r="J60" s="65" t="inlineStr">
        <is>
          <t>Silenced</t>
        </is>
      </c>
    </row>
    <row r="61" ht="22" customHeight="1">
      <c r="A61" s="62" t="inlineStr">
        <is>
          <t>CM-0011-5</t>
        </is>
      </c>
      <c r="B61" s="63" t="inlineStr">
        <is>
          <t>CM-0034</t>
        </is>
      </c>
      <c r="C61" s="64" t="inlineStr">
        <is>
          <t>Condition: The general audible alarm is sounding. Action: Attempt to silence the alarm immediately from the OIP (and separately note the SCADA interface).</t>
        </is>
      </c>
      <c r="D61" s="63" t="inlineStr">
        <is>
          <t>General Audible Alarm</t>
        </is>
      </c>
      <c r="E61" s="65" t="inlineStr">
        <is>
          <t>Sounding</t>
        </is>
      </c>
      <c r="F61" s="63" t="inlineStr">
        <is>
          <t>Silence Alarm</t>
        </is>
      </c>
      <c r="G61" s="65" t="inlineStr">
        <is>
          <t>Attempt</t>
        </is>
      </c>
      <c r="H61" s="65" t="n"/>
      <c r="I61" s="63" t="inlineStr">
        <is>
          <t>General Audible Alarm</t>
        </is>
      </c>
      <c r="J61" s="65" t="inlineStr">
        <is>
          <t>Silenced</t>
        </is>
      </c>
    </row>
    <row r="62" ht="22" customHeight="1">
      <c r="A62" s="62" t="inlineStr">
        <is>
          <t>PH-0012-1</t>
        </is>
      </c>
      <c r="B62" s="63" t="inlineStr">
        <is>
          <t>PH-0036</t>
        </is>
      </c>
      <c r="C62" s="64" t="inlineStr">
        <is>
          <t>Condition: A three-way valve is installed (required where there is tank storage after chlorination). Action: The same chlorine residual analyser is used to monitor both inlet and outlet chlorine residual.</t>
        </is>
      </c>
      <c r="D62" s="63" t="inlineStr">
        <is>
          <t>Three-way valve</t>
        </is>
      </c>
      <c r="E62" s="65" t="inlineStr">
        <is>
          <t>Installed</t>
        </is>
      </c>
      <c r="F62" s="63" t="inlineStr">
        <is>
          <t>Chlorine residual analyser</t>
        </is>
      </c>
      <c r="G62" s="65" t="inlineStr">
        <is>
          <t>Monitor inlet and outlet chlorine residual</t>
        </is>
      </c>
      <c r="H62" s="65" t="n"/>
      <c r="I62" s="63" t="inlineStr">
        <is>
          <t>Inlet and outlet chlorine residual</t>
        </is>
      </c>
      <c r="J62" s="65" t="inlineStr">
        <is>
          <t>Monitored using same analyser</t>
        </is>
      </c>
    </row>
    <row r="63" ht="22" customHeight="1">
      <c r="A63" s="62" t="inlineStr">
        <is>
          <t>PH-0012-2</t>
        </is>
      </c>
      <c r="B63" s="63" t="inlineStr">
        <is>
          <t>PH-0036</t>
        </is>
      </c>
      <c r="C63" s="64" t="inlineStr">
        <is>
          <t>Condition: A three-way valve is not installed. Action: Chlorine residual monitoring is performed.</t>
        </is>
      </c>
      <c r="D63" s="63" t="inlineStr">
        <is>
          <t>Three-Way Valve</t>
        </is>
      </c>
      <c r="E63" s="65" t="inlineStr">
        <is>
          <t>Not installed</t>
        </is>
      </c>
      <c r="F63" s="63" t="inlineStr">
        <is>
          <t>Chlorine Residual Monitoring</t>
        </is>
      </c>
      <c r="G63" s="65" t="inlineStr">
        <is>
          <t>Performed</t>
        </is>
      </c>
      <c r="H63" s="65" t="n"/>
      <c r="I63" s="63" t="inlineStr">
        <is>
          <t>Monitored Chlorine Residual</t>
        </is>
      </c>
      <c r="J63" s="65" t="inlineStr">
        <is>
          <t>Inlet chlorine residual only</t>
        </is>
      </c>
    </row>
    <row r="64" ht="22" customHeight="1">
      <c r="A64" s="62" t="inlineStr">
        <is>
          <t>PH-0012-3</t>
        </is>
      </c>
      <c r="B64" s="63" t="inlineStr">
        <is>
          <t>PH-0036</t>
        </is>
      </c>
      <c r="C64" s="64" t="inlineStr">
        <is>
          <t>Condition: The inlet chlorine residual monitoring is active. Action: Inlet chlorine residual is monitored for alarm conditions.</t>
        </is>
      </c>
      <c r="D64" s="63" t="inlineStr">
        <is>
          <t>Inlet Chlorine Residual Monitoring</t>
        </is>
      </c>
      <c r="E64" s="65" t="inlineStr">
        <is>
          <t>Active</t>
        </is>
      </c>
      <c r="F64" s="63" t="inlineStr">
        <is>
          <t>Inlet Chlorine Residual</t>
        </is>
      </c>
      <c r="G64" s="65" t="inlineStr">
        <is>
          <t>Monitored for alarm conditions</t>
        </is>
      </c>
      <c r="H64" s="65" t="n"/>
      <c r="I64" s="63" t="inlineStr">
        <is>
          <t>Chlorine Residual Alarms</t>
        </is>
      </c>
      <c r="J64" s="65" t="inlineStr">
        <is>
          <t>High High, High, Low, Low Low generated for inlet only</t>
        </is>
      </c>
    </row>
    <row r="65" ht="22" customHeight="1">
      <c r="A65" s="62" t="inlineStr">
        <is>
          <t>PH-0012-4</t>
        </is>
      </c>
      <c r="B65" s="63" t="inlineStr">
        <is>
          <t>PH-0036</t>
        </is>
      </c>
      <c r="C65" s="64" t="inlineStr">
        <is>
          <t>Condition: The chlorinator is running. Action: Inlet chlorine residual monitoring is performed.</t>
        </is>
      </c>
      <c r="D65" s="63" t="inlineStr">
        <is>
          <t>Chlorinator</t>
        </is>
      </c>
      <c r="E65" s="65" t="inlineStr">
        <is>
          <t>Running</t>
        </is>
      </c>
      <c r="F65" s="63" t="inlineStr">
        <is>
          <t>Inlet Chlorine Residual Monitoring</t>
        </is>
      </c>
      <c r="G65" s="65" t="inlineStr">
        <is>
          <t>Performed</t>
        </is>
      </c>
      <c r="H65" s="65" t="n"/>
      <c r="I65" s="63" t="inlineStr">
        <is>
          <t>Inlet Chlorine Residual Alarm</t>
        </is>
      </c>
      <c r="J65" s="65" t="inlineStr">
        <is>
          <t>Generated</t>
        </is>
      </c>
    </row>
    <row r="66" ht="22" customHeight="1">
      <c r="A66" s="62" t="inlineStr">
        <is>
          <t>PH-0012-5</t>
        </is>
      </c>
      <c r="B66" s="63" t="inlineStr">
        <is>
          <t>PH-0036</t>
        </is>
      </c>
      <c r="C66" s="64" t="inlineStr">
        <is>
          <t>Condition: Inlet chlorine residual High and Low alarms are configured. Action: The configurable delay time is applied to the inlet chlorine residual high and low alarms.</t>
        </is>
      </c>
      <c r="D66" s="63" t="inlineStr">
        <is>
          <t>Inlet Chlorine Residual High and Low Alarms</t>
        </is>
      </c>
      <c r="E66" s="65" t="inlineStr">
        <is>
          <t>Configured</t>
        </is>
      </c>
      <c r="F66" s="63" t="inlineStr">
        <is>
          <t>Configurable Delay Time</t>
        </is>
      </c>
      <c r="G66" s="65" t="inlineStr">
        <is>
          <t>Applied to Inlet Chlorine Residual High and Low Alarms</t>
        </is>
      </c>
      <c r="H66" s="65" t="n"/>
      <c r="I66" s="63" t="inlineStr">
        <is>
          <t>Default Delay Time</t>
        </is>
      </c>
      <c r="J66" s="65" t="inlineStr">
        <is>
          <t>15 minutes</t>
        </is>
      </c>
    </row>
    <row r="67" ht="22" customHeight="1">
      <c r="A67" s="62" t="inlineStr">
        <is>
          <t>PH-0012-6</t>
        </is>
      </c>
      <c r="B67" s="63" t="inlineStr">
        <is>
          <t>PH-0036</t>
        </is>
      </c>
      <c r="C67" s="64" t="inlineStr">
        <is>
          <t>Condition: An inlet chlorine residual alarm occurs. Action: The alarm is annunciated.</t>
        </is>
      </c>
      <c r="D67" s="63" t="inlineStr">
        <is>
          <t>Inlet Chlorine Residual</t>
        </is>
      </c>
      <c r="E67" s="65" t="inlineStr">
        <is>
          <t>Normal</t>
        </is>
      </c>
      <c r="F67" s="63" t="inlineStr">
        <is>
          <t>Inlet Chlorine Residual Alarm</t>
        </is>
      </c>
      <c r="G67" s="65" t="inlineStr">
        <is>
          <t>1</t>
        </is>
      </c>
      <c r="H67" s="65" t="n"/>
      <c r="I67" s="63" t="inlineStr">
        <is>
          <t>Inlet Chlorine Residual Alarm</t>
        </is>
      </c>
      <c r="J67" s="65" t="inlineStr">
        <is>
          <t>Annunciated (displayed on OIP and sent to SCADA)</t>
        </is>
      </c>
    </row>
    <row r="68" ht="22" customHeight="1">
      <c r="A68" s="62" t="inlineStr">
        <is>
          <t>PH-0012-7</t>
        </is>
      </c>
      <c r="B68" s="63" t="inlineStr">
        <is>
          <t>PH-0036</t>
        </is>
      </c>
      <c r="C68" s="64" t="inlineStr">
        <is>
          <t>Condition: High High and Low Low chlorine residual limits are to be entered as absolute values as per the Water Safety Plans. Action: The limits are configured.</t>
        </is>
      </c>
      <c r="D68" s="63" t="inlineStr">
        <is>
          <t>Chlorine Residual Limits Configuration</t>
        </is>
      </c>
      <c r="E68" s="65" t="inlineStr">
        <is>
          <t>Accessible via SCADA interface</t>
        </is>
      </c>
      <c r="F68" s="63" t="inlineStr">
        <is>
          <t>High High and Low Low Chlorine Residual Limits</t>
        </is>
      </c>
      <c r="G68" s="65" t="inlineStr">
        <is>
          <t>Configured as absolute values per Water Safety Plans</t>
        </is>
      </c>
      <c r="H68" s="65" t="n"/>
      <c r="I68" s="63" t="inlineStr">
        <is>
          <t>High High and Low Low Alarm Limits</t>
        </is>
      </c>
      <c r="J68" s="65" t="inlineStr">
        <is>
          <t>Configurable only from the SCADA interface</t>
        </is>
      </c>
    </row>
    <row r="69" ht="22" customHeight="1">
      <c r="A69" s="62" t="inlineStr">
        <is>
          <t>PH-0012-8</t>
        </is>
      </c>
      <c r="B69" s="63" t="inlineStr">
        <is>
          <t>PH-0036</t>
        </is>
      </c>
      <c r="C69" s="64" t="inlineStr">
        <is>
          <t>Condition: Low Low chlorine residual limit is specified per the Water Safety Plans. Action: The value is set.</t>
        </is>
      </c>
      <c r="D69" s="63" t="inlineStr">
        <is>
          <t>Low Low chlorine residual limit</t>
        </is>
      </c>
      <c r="E69" s="65" t="inlineStr">
        <is>
          <t>Specified per the Water Safety Plans</t>
        </is>
      </c>
      <c r="F69" s="63" t="inlineStr">
        <is>
          <t>Low Low chlorine residual value</t>
        </is>
      </c>
      <c r="G69" s="65" t="inlineStr">
        <is>
          <t>0.2 mg/L</t>
        </is>
      </c>
      <c r="H69" s="65" t="n"/>
      <c r="I69" s="63" t="inlineStr">
        <is>
          <t>Low Low value</t>
        </is>
      </c>
      <c r="J69" s="65" t="inlineStr">
        <is>
          <t>0.2 mg/L for all sites in Western Australia (unless insufficient to achieve required Ct)</t>
        </is>
      </c>
    </row>
    <row r="70" ht="22" customHeight="1">
      <c r="A70" s="62" t="inlineStr">
        <is>
          <t>PH-0012-9</t>
        </is>
      </c>
      <c r="B70" s="63" t="inlineStr">
        <is>
          <t>PH-0036</t>
        </is>
      </c>
      <c r="C70" s="64" t="inlineStr">
        <is>
          <t>Condition: The chlorine residual approaches the High/Low chlorine residual limits and stays above/below the limits for 15 (default) minutes. Action: The High/Low chlorine residual alarm responds.</t>
        </is>
      </c>
      <c r="D70" s="63" t="inlineStr">
        <is>
          <t>Duty Chlorination System</t>
        </is>
      </c>
      <c r="E70" s="65" t="inlineStr">
        <is>
          <t>Running (Duty)</t>
        </is>
      </c>
      <c r="F70" s="63" t="inlineStr">
        <is>
          <t>Chlorine Residual</t>
        </is>
      </c>
      <c r="G70" s="65" t="inlineStr">
        <is>
          <t>Above High Limit / Below Low Limit</t>
        </is>
      </c>
      <c r="H70" s="65" t="n">
        <v>900000</v>
      </c>
      <c r="I70" s="63" t="inlineStr">
        <is>
          <t>High/Low Chlorine Residual Alarm</t>
        </is>
      </c>
      <c r="J70" s="65" t="inlineStr">
        <is>
          <t>Duty chlorination system shut down and standby system started</t>
        </is>
      </c>
    </row>
    <row r="71" ht="22" customHeight="1">
      <c r="A71" s="62" t="inlineStr">
        <is>
          <t>PH-0012-10</t>
        </is>
      </c>
      <c r="B71" s="63" t="inlineStr">
        <is>
          <t>PH-0036</t>
        </is>
      </c>
      <c r="C71" s="64" t="inlineStr">
        <is>
          <t>Condition: After the duty system was shut down and standby started, the chlorine residual again reaches the high/low chlorine residual limit. Action: The High/Low alarm activates.</t>
        </is>
      </c>
      <c r="D71" s="63" t="inlineStr">
        <is>
          <t>Chlorine Residual</t>
        </is>
      </c>
      <c r="E71" s="65" t="inlineStr">
        <is>
          <t>At High/Low Chlorine Residual Limit</t>
        </is>
      </c>
      <c r="F71" s="63" t="inlineStr">
        <is>
          <t>High/Low Alarm</t>
        </is>
      </c>
      <c r="G71" s="65" t="inlineStr">
        <is>
          <t>Activates</t>
        </is>
      </c>
      <c r="H71" s="65" t="n"/>
      <c r="I71" s="63" t="inlineStr">
        <is>
          <t>Standby Chlorination System</t>
        </is>
      </c>
      <c r="J71" s="65" t="inlineStr">
        <is>
          <t>Continues as Duty System</t>
        </is>
      </c>
    </row>
    <row r="72" ht="22" customHeight="1">
      <c r="A72" s="62" t="inlineStr">
        <is>
          <t>PH-0012-11</t>
        </is>
      </c>
      <c r="B72" s="63" t="inlineStr">
        <is>
          <t>PH-0036</t>
        </is>
      </c>
      <c r="C72" s="64" t="inlineStr">
        <is>
          <t>Condition: The chlorine residual breaches the High High or Low Low limit and stays there for 60 seconds. Action: The High High or Low Low alarm responds.</t>
        </is>
      </c>
      <c r="D72" s="63" t="inlineStr">
        <is>
          <t>Chlorine Residual</t>
        </is>
      </c>
      <c r="E72" s="65" t="inlineStr">
        <is>
          <t>Within High High and Low Low limits</t>
        </is>
      </c>
      <c r="F72" s="63" t="inlineStr">
        <is>
          <t>Chlorine Residual</t>
        </is>
      </c>
      <c r="G72" s="65" t="inlineStr">
        <is>
          <t>Breaches High High or Low Low limit</t>
        </is>
      </c>
      <c r="H72" s="65" t="n">
        <v>60000</v>
      </c>
      <c r="I72" s="63" t="inlineStr">
        <is>
          <t>High High or Low Low Alarm</t>
        </is>
      </c>
      <c r="J72" s="65" t="inlineStr">
        <is>
          <t>Activated</t>
        </is>
      </c>
    </row>
    <row r="73" ht="22" customHeight="1">
      <c r="A73" s="62" t="inlineStr">
        <is>
          <t>PH-0012-12</t>
        </is>
      </c>
      <c r="B73" s="63" t="inlineStr">
        <is>
          <t>PH-0036</t>
        </is>
      </c>
      <c r="C73" s="64" t="inlineStr">
        <is>
          <t>Condition: The chlorine residual breaches the High High or Low Low limit and stays there for 60 seconds, and one of the chlorination systems is not available. Action: The High High/Low Low alarm responds.</t>
        </is>
      </c>
      <c r="D73" s="63" t="inlineStr">
        <is>
          <t>Chlorination System Availability</t>
        </is>
      </c>
      <c r="E73" s="65" t="inlineStr">
        <is>
          <t>Not Available</t>
        </is>
      </c>
      <c r="F73" s="63" t="inlineStr">
        <is>
          <t>Chlorine Residual</t>
        </is>
      </c>
      <c r="G73" s="65" t="inlineStr">
        <is>
          <t>High High or Low Low Limit Breached</t>
        </is>
      </c>
      <c r="H73" s="65" t="n">
        <v>60000</v>
      </c>
      <c r="I73" s="63" t="inlineStr">
        <is>
          <t>High High/Low Low Alarm</t>
        </is>
      </c>
      <c r="J73" s="65" t="inlineStr">
        <is>
          <t>Latched</t>
        </is>
      </c>
    </row>
    <row r="74" ht="22" customHeight="1">
      <c r="A74" s="62" t="inlineStr">
        <is>
          <t>PH-0012-13</t>
        </is>
      </c>
      <c r="B74" s="63" t="inlineStr">
        <is>
          <t>PH-0036</t>
        </is>
      </c>
      <c r="C74" s="64" t="inlineStr">
        <is>
          <t>Condition: A High High or Low Low chlorine residual alarm occurs. Action: The alarm is annunciated.</t>
        </is>
      </c>
      <c r="D74" s="63" t="inlineStr">
        <is>
          <t>Chlorine Residual</t>
        </is>
      </c>
      <c r="E74" s="65" t="inlineStr">
        <is>
          <t>Normal</t>
        </is>
      </c>
      <c r="F74" s="63" t="inlineStr">
        <is>
          <t>Chlorine Residual Alarm</t>
        </is>
      </c>
      <c r="G74" s="65" t="inlineStr">
        <is>
          <t>High High or Low Low</t>
        </is>
      </c>
      <c r="H74" s="65" t="n"/>
      <c r="I74" s="63" t="inlineStr">
        <is>
          <t>Chlorine Residual Alarm Status</t>
        </is>
      </c>
      <c r="J74" s="65" t="inlineStr">
        <is>
          <t>Displayed on OIP and sent to SCADA interface</t>
        </is>
      </c>
    </row>
    <row r="75" ht="22" customHeight="1">
      <c r="A75" s="62" t="inlineStr">
        <is>
          <t>PH-0012-14</t>
        </is>
      </c>
      <c r="B75" s="63" t="inlineStr">
        <is>
          <t>PH-0036</t>
        </is>
      </c>
      <c r="C75" s="64" t="inlineStr">
        <is>
          <t>Condition: A triggering condition for 'water quality poor' persists. Action: The 'water quality poor' alarm response.</t>
        </is>
      </c>
      <c r="D75" s="63" t="inlineStr">
        <is>
          <t>Water Quality Poor</t>
        </is>
      </c>
      <c r="E75" s="65" t="inlineStr">
        <is>
          <t>Persists</t>
        </is>
      </c>
      <c r="F75" s="63" t="inlineStr">
        <is>
          <t>Water Quality Poor</t>
        </is>
      </c>
      <c r="G75" s="65" t="inlineStr">
        <is>
          <t>1</t>
        </is>
      </c>
      <c r="H75" s="65" t="n">
        <v>30000</v>
      </c>
      <c r="I75" s="63" t="inlineStr">
        <is>
          <t>Water Quality Poor Alarm</t>
        </is>
      </c>
      <c r="J75" s="65" t="inlineStr">
        <is>
          <t>Set; Water Source and Chlorination System Shut Down</t>
        </is>
      </c>
    </row>
    <row r="76" ht="22" customHeight="1">
      <c r="A76" s="62" t="inlineStr">
        <is>
          <t>PH-0012-15</t>
        </is>
      </c>
      <c r="B76" s="63" t="inlineStr">
        <is>
          <t>PH-0036</t>
        </is>
      </c>
      <c r="C76" s="64" t="inlineStr">
        <is>
          <t>Condition: Analyser low flow is detected. Action: The control system PID responds (flow paced only).</t>
        </is>
      </c>
      <c r="D76" s="63" t="n"/>
      <c r="E76" s="65" t="n"/>
      <c r="F76" s="63" t="inlineStr">
        <is>
          <t>Analyser low flow</t>
        </is>
      </c>
      <c r="G76" s="65" t="inlineStr">
        <is>
          <t>Detected</t>
        </is>
      </c>
      <c r="H76" s="65" t="n"/>
      <c r="I76" s="63" t="inlineStr">
        <is>
          <t>Control system PID</t>
        </is>
      </c>
      <c r="J76" s="65" t="inlineStr">
        <is>
          <t>Manual</t>
        </is>
      </c>
    </row>
    <row r="77" ht="22" customHeight="1">
      <c r="A77" s="62" t="inlineStr">
        <is>
          <t>PH-0012-16</t>
        </is>
      </c>
      <c r="B77" s="63" t="inlineStr">
        <is>
          <t>PH-0036</t>
        </is>
      </c>
      <c r="C77" s="64" t="inlineStr">
        <is>
          <t>Condition: Flow is restored after analyser low flow. Action: The system waits for the analyser signal to stabilise.</t>
        </is>
      </c>
      <c r="D77" s="63" t="inlineStr">
        <is>
          <t>Flow</t>
        </is>
      </c>
      <c r="E77" s="65" t="inlineStr">
        <is>
          <t>Restored</t>
        </is>
      </c>
      <c r="F77" s="63" t="inlineStr">
        <is>
          <t>Analyser Signal</t>
        </is>
      </c>
      <c r="G77" s="65" t="inlineStr">
        <is>
          <t>Stabilised</t>
        </is>
      </c>
      <c r="H77" s="65" t="n">
        <v>600000</v>
      </c>
      <c r="I77" s="63" t="inlineStr">
        <is>
          <t>PID Mode</t>
        </is>
      </c>
      <c r="J77" s="65" t="inlineStr">
        <is>
          <t>Auto (flow paced and residual trim)</t>
        </is>
      </c>
    </row>
    <row r="78" ht="22" customHeight="1">
      <c r="A78" s="62" t="inlineStr">
        <is>
          <t>PH-0012-17</t>
        </is>
      </c>
      <c r="B78" s="63" t="inlineStr">
        <is>
          <t>PH-0036</t>
        </is>
      </c>
      <c r="C78" s="64" t="inlineStr">
        <is>
          <t>Condition: Flow has not been restored after fifteen minutes following analyser low flow. Action: The analyser flow alarm response.</t>
        </is>
      </c>
      <c r="D78" s="63" t="inlineStr">
        <is>
          <t>Flow</t>
        </is>
      </c>
      <c r="E78" s="65" t="inlineStr">
        <is>
          <t>Not restored</t>
        </is>
      </c>
      <c r="F78" s="63" t="inlineStr">
        <is>
          <t>Analyser Flow Alarm Response Time</t>
        </is>
      </c>
      <c r="G78" s="65" t="inlineStr">
        <is>
          <t>15</t>
        </is>
      </c>
      <c r="H78" s="65" t="n">
        <v>900000</v>
      </c>
      <c r="I78" s="63" t="inlineStr">
        <is>
          <t>Analyser Sample Water Flow Low Alarm</t>
        </is>
      </c>
      <c r="J78" s="65" t="inlineStr">
        <is>
          <t>Set and sent to communications interface</t>
        </is>
      </c>
    </row>
    <row r="79" ht="22" customHeight="1">
      <c r="A79" s="62" t="inlineStr">
        <is>
          <t>PH-0012-18</t>
        </is>
      </c>
      <c r="B79" s="63" t="inlineStr">
        <is>
          <t>PH-0036</t>
        </is>
      </c>
      <c r="C79" s="64" t="inlineStr">
        <is>
          <t>Condition: Chlorination System is initiated. Action: 'Water quality poor' activation conditions are evaluated.</t>
        </is>
      </c>
      <c r="D79" s="63" t="inlineStr">
        <is>
          <t>Chlorination System</t>
        </is>
      </c>
      <c r="E79" s="65" t="inlineStr">
        <is>
          <t>Initiated</t>
        </is>
      </c>
      <c r="F79" s="63" t="inlineStr">
        <is>
          <t>Water Quality Poor Activation Conditions</t>
        </is>
      </c>
      <c r="G79" s="65" t="inlineStr">
        <is>
          <t>Evaluated</t>
        </is>
      </c>
      <c r="H79" s="65" t="n"/>
      <c r="I79" s="63" t="inlineStr">
        <is>
          <t>Water Quality Poor</t>
        </is>
      </c>
      <c r="J79" s="65" t="inlineStr">
        <is>
          <t>Activated</t>
        </is>
      </c>
    </row>
    <row r="80" ht="22" customHeight="1">
      <c r="A80" s="62" t="inlineStr">
        <is>
          <t>PH-0012-19</t>
        </is>
      </c>
      <c r="B80" s="63" t="inlineStr">
        <is>
          <t>PH-0036</t>
        </is>
      </c>
      <c r="C80" s="64" t="inlineStr">
        <is>
          <t>Condition: Chlorination is initiated and neither of the ejector pumps are running or a turbidity high alarm is active (if enabled) or a flow discrepancy alarm comes on. Action: The 'water quality poor' alarm response.</t>
        </is>
      </c>
      <c r="D80" s="63" t="inlineStr">
        <is>
          <t>Chlorination</t>
        </is>
      </c>
      <c r="E80" s="65" t="inlineStr">
        <is>
          <t>Initiated</t>
        </is>
      </c>
      <c r="F80" s="63" t="inlineStr">
        <is>
          <t>Ejector Pumps</t>
        </is>
      </c>
      <c r="G80" s="65" t="inlineStr">
        <is>
          <t>Not Running</t>
        </is>
      </c>
      <c r="H80" s="65" t="n">
        <v>30000</v>
      </c>
      <c r="I80" s="63" t="inlineStr">
        <is>
          <t>Water Quality Poor</t>
        </is>
      </c>
      <c r="J80" s="65" t="inlineStr">
        <is>
          <t>Alarm Generated</t>
        </is>
      </c>
    </row>
    <row r="81" ht="22" customHeight="1">
      <c r="A81" s="62" t="inlineStr">
        <is>
          <t>PH-0012-20</t>
        </is>
      </c>
      <c r="B81" s="63" t="inlineStr">
        <is>
          <t>PH-0036</t>
        </is>
      </c>
      <c r="C81" s="64" t="inlineStr">
        <is>
          <t>Condition: Water Safety Plans may require the 'water quality poor' alarm to initiate shutdown. Action: The 'water quality poor' alarm initiates shutdown.</t>
        </is>
      </c>
      <c r="D81" s="63" t="inlineStr">
        <is>
          <t>Water Safety Plan</t>
        </is>
      </c>
      <c r="E81" s="65" t="inlineStr">
        <is>
          <t>Shutdown on 'water quality poor' alarm required</t>
        </is>
      </c>
      <c r="F81" s="63" t="inlineStr">
        <is>
          <t>Water Quality Poor Alarm</t>
        </is>
      </c>
      <c r="G81" s="65" t="inlineStr">
        <is>
          <t>Active</t>
        </is>
      </c>
      <c r="H81" s="65" t="n"/>
      <c r="I81" s="63" t="inlineStr">
        <is>
          <t>Pump Station / Tank Inlet Control Valve / Bore Field</t>
        </is>
      </c>
      <c r="J81" s="65" t="inlineStr">
        <is>
          <t>Shutdown</t>
        </is>
      </c>
    </row>
    <row r="82" ht="22" customHeight="1">
      <c r="A82" s="62" t="inlineStr">
        <is>
          <t>PH-0012-21</t>
        </is>
      </c>
      <c r="B82" s="63" t="inlineStr">
        <is>
          <t>PH-0036</t>
        </is>
      </c>
      <c r="C82" s="64" t="inlineStr">
        <is>
          <t>Condition: The 'water quality poor' alarm is set by the 'turbidity high'. Action: The chlorination system response.</t>
        </is>
      </c>
      <c r="D82" s="63" t="inlineStr">
        <is>
          <t>Water Quality Poor Alarm</t>
        </is>
      </c>
      <c r="E82" s="65" t="inlineStr">
        <is>
          <t>Set</t>
        </is>
      </c>
      <c r="F82" s="63" t="inlineStr">
        <is>
          <t>Turbidity High</t>
        </is>
      </c>
      <c r="G82" s="65" t="inlineStr">
        <is>
          <t>1</t>
        </is>
      </c>
      <c r="H82" s="65" t="n"/>
      <c r="I82" s="63" t="inlineStr">
        <is>
          <t>Chlorination System</t>
        </is>
      </c>
      <c r="J82" s="65" t="inlineStr">
        <is>
          <t>Running until water flow stopped</t>
        </is>
      </c>
    </row>
    <row r="83" ht="22" customHeight="1">
      <c r="A83" s="62" t="inlineStr">
        <is>
          <t>PH-0012-22</t>
        </is>
      </c>
      <c r="B83" s="63" t="inlineStr">
        <is>
          <t>PH-0036</t>
        </is>
      </c>
      <c r="C83" s="64" t="inlineStr">
        <is>
          <t>Condition: The 'water quality poor' alarm was set due to a power failure, i.e. sites where 'water quality poor' has no control of the source (chlorination initiate is still active). Action: Power is restored.</t>
        </is>
      </c>
      <c r="D83" s="63" t="inlineStr">
        <is>
          <t>water quality poor alarm</t>
        </is>
      </c>
      <c r="E83" s="65" t="inlineStr">
        <is>
          <t>Set (chlorination initiate still active)</t>
        </is>
      </c>
      <c r="F83" s="63" t="inlineStr">
        <is>
          <t>Power</t>
        </is>
      </c>
      <c r="G83" s="65" t="inlineStr">
        <is>
          <t>Restored</t>
        </is>
      </c>
      <c r="H83" s="65" t="n"/>
      <c r="I83" s="63" t="inlineStr">
        <is>
          <t>water quality poor alarm</t>
        </is>
      </c>
      <c r="J83" s="65" t="inlineStr">
        <is>
          <t>Reset</t>
        </is>
      </c>
    </row>
    <row r="84" ht="22" customHeight="1">
      <c r="A84" s="62" t="inlineStr">
        <is>
          <t>PH-0012-23</t>
        </is>
      </c>
      <c r="B84" s="63" t="inlineStr">
        <is>
          <t>PH-0036</t>
        </is>
      </c>
      <c r="C84" s="64" t="inlineStr">
        <is>
          <t>Condition: The 'water quality poor' alarm is set (unless reset on power restore). Action: The system is to be returned to operation.</t>
        </is>
      </c>
      <c r="D84" s="63" t="inlineStr">
        <is>
          <t>Water Quality Poor Alarm</t>
        </is>
      </c>
      <c r="E84" s="65" t="inlineStr">
        <is>
          <t>Set</t>
        </is>
      </c>
      <c r="F84" s="63" t="inlineStr">
        <is>
          <t>System Return to Operation</t>
        </is>
      </c>
      <c r="G84" s="65" t="inlineStr">
        <is>
          <t>Initiated</t>
        </is>
      </c>
      <c r="H84" s="65" t="n"/>
      <c r="I84" s="63" t="inlineStr">
        <is>
          <t>Water Quality Poor Alarm</t>
        </is>
      </c>
      <c r="J84" s="65" t="inlineStr">
        <is>
          <t>Manually Reset</t>
        </is>
      </c>
    </row>
    <row r="85" ht="22" customHeight="1">
      <c r="A85" s="62" t="inlineStr">
        <is>
          <t>PH-0013-1</t>
        </is>
      </c>
      <c r="B85" s="63" t="inlineStr">
        <is>
          <t>PH-0039</t>
        </is>
      </c>
      <c r="C85" s="64" t="inlineStr">
        <is>
          <t>Condition: The chlorine store door is open. Action: The door remains open and fifty five minutes elapse.</t>
        </is>
      </c>
      <c r="D85" s="63" t="inlineStr">
        <is>
          <t>Chlorine Store Door</t>
        </is>
      </c>
      <c r="E85" s="65" t="inlineStr">
        <is>
          <t>Open</t>
        </is>
      </c>
      <c r="F85" s="63" t="inlineStr">
        <is>
          <t>Chlorine Store Door</t>
        </is>
      </c>
      <c r="G85" s="65" t="inlineStr">
        <is>
          <t>Open</t>
        </is>
      </c>
      <c r="H85" s="65" t="n">
        <v>3300000</v>
      </c>
      <c r="I85" s="63" t="inlineStr">
        <is>
          <t>Warning Audible Alarm</t>
        </is>
      </c>
      <c r="J85" s="65" t="inlineStr">
        <is>
          <t>Generated Locally</t>
        </is>
      </c>
    </row>
    <row r="86" ht="22" customHeight="1">
      <c r="A86" s="62" t="inlineStr">
        <is>
          <t>PH-0013-2</t>
        </is>
      </c>
      <c r="B86" s="63" t="inlineStr">
        <is>
          <t>PH-0039</t>
        </is>
      </c>
      <c r="C86" s="64" t="inlineStr">
        <is>
          <t>Condition: The chlorine store door is open. Action: The door remains open and sixty minutes elapse.</t>
        </is>
      </c>
      <c r="D86" s="63" t="inlineStr">
        <is>
          <t>Chlorine Store Door</t>
        </is>
      </c>
      <c r="E86" s="65" t="inlineStr">
        <is>
          <t>Open</t>
        </is>
      </c>
      <c r="F86" s="63" t="inlineStr">
        <is>
          <t>Chlorine Store Door</t>
        </is>
      </c>
      <c r="G86" s="65" t="inlineStr">
        <is>
          <t>Open</t>
        </is>
      </c>
      <c r="H86" s="65" t="n">
        <v>3600000</v>
      </c>
      <c r="I86" s="63" t="inlineStr">
        <is>
          <t>Door Open Alarm</t>
        </is>
      </c>
      <c r="J86" s="65" t="inlineStr">
        <is>
          <t>Generated</t>
        </is>
      </c>
    </row>
    <row r="87" ht="22" customHeight="1">
      <c r="A87" s="62" t="inlineStr">
        <is>
          <t>PH-0013-3</t>
        </is>
      </c>
      <c r="B87" s="63" t="inlineStr">
        <is>
          <t>PH-0039</t>
        </is>
      </c>
      <c r="C87" s="64" t="inlineStr">
        <is>
          <t>Condition: A warning audible alarm or door open alarm has been generated due to the chlorine store door being open. Action: The door is closed.</t>
        </is>
      </c>
      <c r="D87" s="63" t="inlineStr">
        <is>
          <t>Chlorine Store Door</t>
        </is>
      </c>
      <c r="E87" s="65" t="inlineStr">
        <is>
          <t>Open (alarm generated)</t>
        </is>
      </c>
      <c r="F87" s="63" t="inlineStr">
        <is>
          <t>Chlorine Store Door</t>
        </is>
      </c>
      <c r="G87" s="65" t="inlineStr">
        <is>
          <t>Close</t>
        </is>
      </c>
      <c r="H87" s="65" t="n"/>
      <c r="I87" s="63" t="inlineStr">
        <is>
          <t>Alarm</t>
        </is>
      </c>
      <c r="J87" s="65" t="inlineStr">
        <is>
          <t>Reset</t>
        </is>
      </c>
    </row>
    <row r="88" ht="22" customHeight="1">
      <c r="A88" s="62" t="inlineStr">
        <is>
          <t>PH-0013-4</t>
        </is>
      </c>
      <c r="B88" s="63" t="inlineStr">
        <is>
          <t>PH-0039</t>
        </is>
      </c>
      <c r="C88" s="64" t="inlineStr">
        <is>
          <t>Condition: Normal operation with the security door disarmed. Action: The security door is disarmed.</t>
        </is>
      </c>
      <c r="D88" s="63" t="inlineStr">
        <is>
          <t>Security Door</t>
        </is>
      </c>
      <c r="E88" s="65" t="inlineStr">
        <is>
          <t>Disarmed</t>
        </is>
      </c>
      <c r="F88" s="63" t="inlineStr">
        <is>
          <t>Security Door</t>
        </is>
      </c>
      <c r="G88" s="65" t="inlineStr">
        <is>
          <t>Disarmed</t>
        </is>
      </c>
      <c r="H88" s="65" t="n"/>
      <c r="I88" s="63" t="inlineStr">
        <is>
          <t>Chlorine Room Fan</t>
        </is>
      </c>
      <c r="J88" s="65" t="inlineStr">
        <is>
          <t>On</t>
        </is>
      </c>
    </row>
    <row r="89" ht="22" customHeight="1">
      <c r="A89" s="62" t="inlineStr">
        <is>
          <t>PH-0013-5</t>
        </is>
      </c>
      <c r="B89" s="63" t="inlineStr">
        <is>
          <t>PH-0039</t>
        </is>
      </c>
      <c r="C89" s="64" t="inlineStr">
        <is>
          <t>Condition: Containment operation (leaks of 5ppm or above). Action: Containment operation is in effect.</t>
        </is>
      </c>
      <c r="D89" s="63" t="inlineStr">
        <is>
          <t>Leak Level</t>
        </is>
      </c>
      <c r="E89" s="65" t="inlineStr">
        <is>
          <t>5ppm or above</t>
        </is>
      </c>
      <c r="F89" s="63" t="inlineStr">
        <is>
          <t>Containment Operation</t>
        </is>
      </c>
      <c r="G89" s="65" t="inlineStr">
        <is>
          <t>In effect</t>
        </is>
      </c>
      <c r="H89" s="65" t="n"/>
      <c r="I89" s="63" t="inlineStr">
        <is>
          <t>Fan</t>
        </is>
      </c>
      <c r="J89" s="65" t="inlineStr">
        <is>
          <t>Inhibited</t>
        </is>
      </c>
    </row>
    <row r="90" ht="22" customHeight="1">
      <c r="A90" s="62" t="inlineStr">
        <is>
          <t>PH-0013-6</t>
        </is>
      </c>
      <c r="B90" s="63" t="inlineStr">
        <is>
          <t>PH-0039</t>
        </is>
      </c>
      <c r="C90" s="64" t="inlineStr">
        <is>
          <t>Condition: The fan is inhibited during containment operation. Action: The Fan Inhibit Override function is selected on the OIP.</t>
        </is>
      </c>
      <c r="D90" s="63" t="inlineStr">
        <is>
          <t>Containment Operation</t>
        </is>
      </c>
      <c r="E90" s="65" t="inlineStr">
        <is>
          <t>Active</t>
        </is>
      </c>
      <c r="F90" s="63" t="inlineStr">
        <is>
          <t>Fan Inhibit Override</t>
        </is>
      </c>
      <c r="G90" s="65" t="inlineStr">
        <is>
          <t>Selected</t>
        </is>
      </c>
      <c r="H90" s="65" t="n"/>
      <c r="I90" s="63" t="inlineStr">
        <is>
          <t>Fan</t>
        </is>
      </c>
      <c r="J90" s="65" t="inlineStr">
        <is>
          <t>Off (after running for set time)</t>
        </is>
      </c>
    </row>
    <row r="91" ht="22" customHeight="1">
      <c r="A91" s="62" t="inlineStr">
        <is>
          <t>PH-0013-7</t>
        </is>
      </c>
      <c r="B91" s="63" t="inlineStr">
        <is>
          <t>PH-0039</t>
        </is>
      </c>
      <c r="C91" s="64" t="inlineStr">
        <is>
          <t>Condition: The Fan Inhibit Override function is active and the fan is running for its set time. Action: The operator turns the fan off on the OIP during this period.</t>
        </is>
      </c>
      <c r="D91" s="63" t="inlineStr">
        <is>
          <t>Fan Inhibit Override</t>
        </is>
      </c>
      <c r="E91" s="65" t="inlineStr">
        <is>
          <t>Active</t>
        </is>
      </c>
      <c r="F91" s="63" t="inlineStr">
        <is>
          <t>Fan</t>
        </is>
      </c>
      <c r="G91" s="65" t="inlineStr">
        <is>
          <t>Off</t>
        </is>
      </c>
      <c r="H91" s="65" t="n"/>
      <c r="I91" s="63" t="inlineStr">
        <is>
          <t>Fan</t>
        </is>
      </c>
      <c r="J91" s="65" t="inlineStr">
        <is>
          <t>Off</t>
        </is>
      </c>
    </row>
    <row r="92" ht="22" customHeight="1">
      <c r="A92" s="62" t="inlineStr">
        <is>
          <t>PH-0013-8</t>
        </is>
      </c>
      <c r="B92" s="63" t="inlineStr">
        <is>
          <t>PH-0039</t>
        </is>
      </c>
      <c r="C92" s="64" t="inlineStr">
        <is>
          <t>Condition: The Fan Inhibit function has been used. Action: The fans are to be operated again.</t>
        </is>
      </c>
      <c r="D92" s="63" t="inlineStr">
        <is>
          <t>Fan Inhibit</t>
        </is>
      </c>
      <c r="E92" s="65" t="inlineStr">
        <is>
          <t>Used</t>
        </is>
      </c>
      <c r="F92" s="63" t="inlineStr">
        <is>
          <t>Fans</t>
        </is>
      </c>
      <c r="G92" s="65" t="inlineStr">
        <is>
          <t>Operate</t>
        </is>
      </c>
      <c r="H92" s="65" t="n"/>
      <c r="I92" s="63" t="inlineStr">
        <is>
          <t>Special Password</t>
        </is>
      </c>
      <c r="J92" s="65" t="inlineStr">
        <is>
          <t>Re-entered</t>
        </is>
      </c>
    </row>
    <row r="93" ht="22" customHeight="1">
      <c r="A93" s="62" t="inlineStr">
        <is>
          <t>EM-0014-1</t>
        </is>
      </c>
      <c r="B93" s="63" t="inlineStr">
        <is>
          <t>EM-0040</t>
        </is>
      </c>
      <c r="C93" s="64" t="inlineStr">
        <is>
          <t>Condition: The ESD is operated (triggered by detection of a five part per million chlorine gas concentration, or by local or remote operator initiation). Action: The ESD control unit operates the ratchet devices to close the chlorine cylinder valves and sends a digital signal.</t>
        </is>
      </c>
      <c r="D93" s="63" t="n"/>
      <c r="E93" s="65" t="n"/>
      <c r="F93" s="63" t="inlineStr">
        <is>
          <t>ESD</t>
        </is>
      </c>
      <c r="G93" s="65" t="inlineStr">
        <is>
          <t>Operated (5 ppm chlorine detected or local/remote operator initiation)</t>
        </is>
      </c>
      <c r="H93" s="65" t="n"/>
      <c r="I93" s="63" t="inlineStr">
        <is>
          <t>ESD Activated</t>
        </is>
      </c>
      <c r="J93" s="65" t="inlineStr">
        <is>
          <t>Digital signal sent to PLC</t>
        </is>
      </c>
    </row>
    <row r="94" ht="22" customHeight="1">
      <c r="A94" s="62" t="inlineStr">
        <is>
          <t>EM-0014-2</t>
        </is>
      </c>
      <c r="B94" s="63" t="inlineStr">
        <is>
          <t>EM-0040</t>
        </is>
      </c>
      <c r="C94" s="64" t="inlineStr">
        <is>
          <t>Condition: The ESD control unit monitors the battery voltage and a low battery voltage condition occurs. Action: The ESD control unit provides an alarm.</t>
        </is>
      </c>
      <c r="D94" s="63" t="inlineStr">
        <is>
          <t>Battery Voltage</t>
        </is>
      </c>
      <c r="E94" s="65" t="inlineStr">
        <is>
          <t>Normal</t>
        </is>
      </c>
      <c r="F94" s="63" t="inlineStr">
        <is>
          <t>Battery Voltage</t>
        </is>
      </c>
      <c r="G94" s="65" t="inlineStr">
        <is>
          <t>Low</t>
        </is>
      </c>
      <c r="H94" s="65" t="n"/>
      <c r="I94" s="63" t="inlineStr">
        <is>
          <t>ESD Alarm</t>
        </is>
      </c>
      <c r="J94" s="65" t="inlineStr">
        <is>
          <t>Alarm</t>
        </is>
      </c>
    </row>
    <row r="95" ht="22" customHeight="1">
      <c r="A95" s="62" t="inlineStr">
        <is>
          <t>CM-0015-1</t>
        </is>
      </c>
      <c r="B95" s="63" t="inlineStr">
        <is>
          <t>CM-0042</t>
        </is>
      </c>
      <c r="C95" s="64" t="inlineStr">
        <is>
          <t>Condition: The pH meter is enabled and in operation. Action: Observe the pH meter indication and the source of pH alarms.</t>
        </is>
      </c>
      <c r="D95" s="63" t="inlineStr">
        <is>
          <t>pH Meter</t>
        </is>
      </c>
      <c r="E95" s="65" t="inlineStr">
        <is>
          <t>Enabled and in operation</t>
        </is>
      </c>
      <c r="F95" s="63" t="inlineStr">
        <is>
          <t>pH Meter Indication</t>
        </is>
      </c>
      <c r="G95" s="65" t="inlineStr">
        <is>
          <t>Observe</t>
        </is>
      </c>
      <c r="H95" s="65" t="n"/>
      <c r="I95" s="63" t="inlineStr">
        <is>
          <t>pH Alarm Source</t>
        </is>
      </c>
      <c r="J95" s="65" t="inlineStr">
        <is>
          <t>No longer generated from the PLC</t>
        </is>
      </c>
    </row>
    <row r="96" ht="22" customHeight="1">
      <c r="A96" s="62" t="inlineStr">
        <is>
          <t>CM-0015-2</t>
        </is>
      </c>
      <c r="B96" s="63" t="inlineStr">
        <is>
          <t>CM-0042</t>
        </is>
      </c>
      <c r="C96" s="64" t="inlineStr">
        <is>
          <t>Condition: The pH meter is in enabled operation and pH soft alarms are required. Action: Configure soft alarms using the 'tune alarm limits' function from SCADA.</t>
        </is>
      </c>
      <c r="D96" s="63" t="inlineStr">
        <is>
          <t>pH Meter</t>
        </is>
      </c>
      <c r="E96" s="65" t="inlineStr">
        <is>
          <t>Enabled Operation</t>
        </is>
      </c>
      <c r="F96" s="63" t="inlineStr">
        <is>
          <t>Tune Alarm Limits</t>
        </is>
      </c>
      <c r="G96" s="65" t="inlineStr">
        <is>
          <t>Configure from SCADA</t>
        </is>
      </c>
      <c r="H96" s="65" t="n"/>
      <c r="I96" s="63" t="inlineStr">
        <is>
          <t>Soft Alarms</t>
        </is>
      </c>
      <c r="J96" s="65" t="inlineStr">
        <is>
          <t>Configured</t>
        </is>
      </c>
    </row>
    <row r="97" ht="22" customHeight="1">
      <c r="A97" s="62" t="inlineStr">
        <is>
          <t>PH-0016-1</t>
        </is>
      </c>
      <c r="B97" s="63" t="inlineStr">
        <is>
          <t>PH-0045</t>
        </is>
      </c>
      <c r="C97" s="64" t="inlineStr">
        <is>
          <t>Condition: The pH reaches a configurable high level initiate setpoint and chlorination has been initiated. Action: CO2 injection is initiated (enabled operation).</t>
        </is>
      </c>
      <c r="D97" s="63" t="inlineStr">
        <is>
          <t>pH Setpoint</t>
        </is>
      </c>
      <c r="E97" s="65" t="inlineStr">
        <is>
          <t>Reaches configurable high level initiate setpoint</t>
        </is>
      </c>
      <c r="F97" s="63" t="inlineStr">
        <is>
          <t>Chlorination</t>
        </is>
      </c>
      <c r="G97" s="65" t="inlineStr">
        <is>
          <t>Initiated</t>
        </is>
      </c>
      <c r="H97" s="65" t="n"/>
      <c r="I97" s="63" t="inlineStr">
        <is>
          <t>CO2 Injection</t>
        </is>
      </c>
      <c r="J97" s="65" t="inlineStr">
        <is>
          <t>Initiated (enabled)</t>
        </is>
      </c>
    </row>
    <row r="98" ht="22" customHeight="1">
      <c r="A98" s="62" t="inlineStr">
        <is>
          <t>PH-0016-2</t>
        </is>
      </c>
      <c r="B98" s="63" t="inlineStr">
        <is>
          <t>PH-0045</t>
        </is>
      </c>
      <c r="C98" s="64" t="inlineStr">
        <is>
          <t>Condition: The pH reaches a configurable low level setpoint. Action: Operate the CO2 system control in response to the low pH setpoint.</t>
        </is>
      </c>
      <c r="D98" s="63" t="inlineStr">
        <is>
          <t>pH</t>
        </is>
      </c>
      <c r="E98" s="65" t="inlineStr">
        <is>
          <t>Configurable low level setpoint</t>
        </is>
      </c>
      <c r="F98" s="63" t="inlineStr">
        <is>
          <t>pH</t>
        </is>
      </c>
      <c r="G98" s="65" t="inlineStr">
        <is>
          <t>Low level setpoint reached</t>
        </is>
      </c>
      <c r="H98" s="65" t="n"/>
      <c r="I98" s="63" t="inlineStr">
        <is>
          <t>CO2 System</t>
        </is>
      </c>
      <c r="J98" s="65" t="inlineStr">
        <is>
          <t>Off</t>
        </is>
      </c>
    </row>
    <row r="99" ht="22" customHeight="1">
      <c r="A99" s="62" t="inlineStr">
        <is>
          <t>PH-0016-3</t>
        </is>
      </c>
      <c r="B99" s="63" t="inlineStr">
        <is>
          <t>PH-0045</t>
        </is>
      </c>
      <c r="C99" s="64" t="inlineStr">
        <is>
          <t>Condition: Normal conditions and the initiate chlorination signal is present/absent. Action: Operate the CO2 system in conjunction with the initiate chlorination signal.</t>
        </is>
      </c>
      <c r="D99" s="63" t="inlineStr">
        <is>
          <t>Initiate Chlorination Signal</t>
        </is>
      </c>
      <c r="E99" s="65" t="inlineStr">
        <is>
          <t>Absent</t>
        </is>
      </c>
      <c r="F99" s="63" t="inlineStr">
        <is>
          <t>Initiate Chlorination Signal</t>
        </is>
      </c>
      <c r="G99" s="65" t="inlineStr">
        <is>
          <t>Present</t>
        </is>
      </c>
      <c r="H99" s="65" t="n"/>
      <c r="I99" s="63" t="inlineStr">
        <is>
          <t>CO2 System</t>
        </is>
      </c>
      <c r="J99" s="65" t="inlineStr">
        <is>
          <t>Started</t>
        </is>
      </c>
    </row>
    <row r="100" ht="22" customHeight="1">
      <c r="A100" s="62" t="inlineStr">
        <is>
          <t>PH-0016-4</t>
        </is>
      </c>
      <c r="B100" s="63" t="inlineStr">
        <is>
          <t>PH-0045</t>
        </is>
      </c>
      <c r="C100" s="64" t="inlineStr">
        <is>
          <t>Condition: CO2 injection is flow paced to the mains water flow. Action: Calculate CO2 flow controller output (%) = Mains water flow rate (%) * pH Control calibration factor / 100, where the pH Control calibration factor is a setpoint entered from the OIP or communications interface with a value between zero and five.</t>
        </is>
      </c>
      <c r="D100" s="63" t="inlineStr">
        <is>
          <t>pH Control calibration factor</t>
        </is>
      </c>
      <c r="E100" s="65" t="inlineStr">
        <is>
          <t>0 to 5</t>
        </is>
      </c>
      <c r="F100" s="63" t="inlineStr">
        <is>
          <t>Mains water flow rate</t>
        </is>
      </c>
      <c r="G100" s="65" t="inlineStr">
        <is>
          <t>%</t>
        </is>
      </c>
      <c r="H100" s="65" t="n"/>
      <c r="I100" s="63" t="inlineStr">
        <is>
          <t>CO2 flow controller output</t>
        </is>
      </c>
      <c r="J100" s="65" t="inlineStr">
        <is>
          <t>Mains water flow rate (%) * pH Control calibration factor / 100</t>
        </is>
      </c>
    </row>
    <row r="101" ht="22" customHeight="1">
      <c r="A101" s="62" t="inlineStr">
        <is>
          <t>PH-0016-5</t>
        </is>
      </c>
      <c r="B101" s="63" t="inlineStr">
        <is>
          <t>PH-0045</t>
        </is>
      </c>
      <c r="C101" s="64" t="inlineStr">
        <is>
          <t>Condition: The calculated CO2 flow controller output is above 100%. Action: Apply the output limitation.</t>
        </is>
      </c>
      <c r="D101" s="63" t="inlineStr">
        <is>
          <t>CO2 Flow Controller Output</t>
        </is>
      </c>
      <c r="E101" s="65" t="inlineStr">
        <is>
          <t>Above 100%</t>
        </is>
      </c>
      <c r="F101" s="63" t="inlineStr">
        <is>
          <t>Output Limitation</t>
        </is>
      </c>
      <c r="G101" s="65" t="inlineStr">
        <is>
          <t>Applied</t>
        </is>
      </c>
      <c r="H101" s="65" t="n"/>
      <c r="I101" s="63" t="inlineStr">
        <is>
          <t>CO2 Flow Controller Output</t>
        </is>
      </c>
      <c r="J101" s="65" t="inlineStr">
        <is>
          <t>100%</t>
        </is>
      </c>
    </row>
    <row r="102" ht="22" customHeight="1">
      <c r="A102" s="62" t="inlineStr">
        <is>
          <t>PH-0016-6</t>
        </is>
      </c>
      <c r="B102" s="63" t="inlineStr">
        <is>
          <t>PH-0045</t>
        </is>
      </c>
      <c r="C102" s="64" t="inlineStr">
        <is>
          <t>Condition: CO2 injection is not initiated. Action: Operate the CO2 flow controller output.</t>
        </is>
      </c>
      <c r="D102" s="63" t="inlineStr">
        <is>
          <t>CO2 Injection</t>
        </is>
      </c>
      <c r="E102" s="65" t="inlineStr">
        <is>
          <t>Not Initiated</t>
        </is>
      </c>
      <c r="F102" s="63" t="inlineStr">
        <is>
          <t>CO2 Flow Controller Output</t>
        </is>
      </c>
      <c r="G102" s="65" t="inlineStr">
        <is>
          <t>Operated</t>
        </is>
      </c>
      <c r="H102" s="65" t="n"/>
      <c r="I102" s="63" t="inlineStr">
        <is>
          <t>CO2 Flow Controller</t>
        </is>
      </c>
      <c r="J102" s="65" t="inlineStr">
        <is>
          <t>0%</t>
        </is>
      </c>
    </row>
    <row r="103" ht="22" customHeight="1">
      <c r="A103" s="62" t="inlineStr">
        <is>
          <t>PH-0017-1</t>
        </is>
      </c>
      <c r="B103" s="63" t="inlineStr">
        <is>
          <t>PH-0047</t>
        </is>
      </c>
      <c r="C103" s="64" t="inlineStr">
        <is>
          <t>Condition: The pH reaches a configurable low level initiate setpoint and chlorination has been initiated. Action: The Soda Ash injection is initiated.</t>
        </is>
      </c>
      <c r="D103" s="63" t="inlineStr">
        <is>
          <t>pH</t>
        </is>
      </c>
      <c r="E103" s="65" t="inlineStr">
        <is>
          <t>configurable low level initiate setpoint</t>
        </is>
      </c>
      <c r="F103" s="63" t="inlineStr">
        <is>
          <t>Chlorination</t>
        </is>
      </c>
      <c r="G103" s="65" t="inlineStr">
        <is>
          <t>initiated</t>
        </is>
      </c>
      <c r="H103" s="65" t="n"/>
      <c r="I103" s="63" t="inlineStr">
        <is>
          <t>Soda Ash injection</t>
        </is>
      </c>
      <c r="J103" s="65" t="inlineStr">
        <is>
          <t>initiated</t>
        </is>
      </c>
    </row>
    <row r="104" ht="22" customHeight="1">
      <c r="A104" s="62" t="inlineStr">
        <is>
          <t>PH-0017-2</t>
        </is>
      </c>
      <c r="B104" s="63" t="inlineStr">
        <is>
          <t>PH-0047</t>
        </is>
      </c>
      <c r="C104" s="64" t="inlineStr">
        <is>
          <t>Condition: The pH reaches a configurable high level setpoint. Action: The Soda Ash system is turned off.</t>
        </is>
      </c>
      <c r="D104" s="63" t="inlineStr">
        <is>
          <t>pH</t>
        </is>
      </c>
      <c r="E104" s="65" t="inlineStr">
        <is>
          <t>Reaches configurable high level setpoint</t>
        </is>
      </c>
      <c r="F104" s="63" t="inlineStr">
        <is>
          <t>pH</t>
        </is>
      </c>
      <c r="G104" s="65" t="inlineStr">
        <is>
          <t>High level setpoint reached</t>
        </is>
      </c>
      <c r="H104" s="65" t="n"/>
      <c r="I104" s="63" t="inlineStr">
        <is>
          <t>Soda Ash system</t>
        </is>
      </c>
      <c r="J104" s="65" t="inlineStr">
        <is>
          <t>Off</t>
        </is>
      </c>
    </row>
    <row r="105" ht="22" customHeight="1">
      <c r="A105" s="62" t="inlineStr">
        <is>
          <t>PH-0017-3</t>
        </is>
      </c>
      <c r="B105" s="63" t="inlineStr">
        <is>
          <t>PH-0047</t>
        </is>
      </c>
      <c r="C105" s="64" t="inlineStr">
        <is>
          <t>Condition: Normal conditions. Action: The Soda Ash system starts and stops with the initiate chlorination signal.</t>
        </is>
      </c>
      <c r="D105" s="63" t="inlineStr">
        <is>
          <t>Operating Condition</t>
        </is>
      </c>
      <c r="E105" s="65" t="inlineStr">
        <is>
          <t>Normal conditions</t>
        </is>
      </c>
      <c r="F105" s="63" t="inlineStr">
        <is>
          <t>Initiate Chlorination Signal</t>
        </is>
      </c>
      <c r="G105" s="65" t="inlineStr">
        <is>
          <t>Started</t>
        </is>
      </c>
      <c r="H105" s="65" t="n"/>
      <c r="I105" s="63" t="inlineStr">
        <is>
          <t>Soda Ash System</t>
        </is>
      </c>
      <c r="J105" s="65" t="inlineStr">
        <is>
          <t>Starts and stops with the initiate chlorination signal</t>
        </is>
      </c>
    </row>
    <row r="106" ht="22" customHeight="1">
      <c r="A106" s="62" t="inlineStr">
        <is>
          <t>PH-0017-4</t>
        </is>
      </c>
      <c r="B106" s="63" t="inlineStr">
        <is>
          <t>PH-0047</t>
        </is>
      </c>
      <c r="C106" s="64" t="inlineStr">
        <is>
          <t>Condition: The operator presses the 'add water' button next to the batch tank (batch tank requires water). Action: The operator presses the 'add water' button next to the batch tank and the batch tank fill solenoid opens to allow water to flow.</t>
        </is>
      </c>
      <c r="D106" s="63" t="inlineStr">
        <is>
          <t>Batch Tank Requires Water</t>
        </is>
      </c>
      <c r="E106" s="65" t="inlineStr">
        <is>
          <t>1</t>
        </is>
      </c>
      <c r="F106" s="63" t="inlineStr">
        <is>
          <t>'Add Water' Button</t>
        </is>
      </c>
      <c r="G106" s="65" t="inlineStr">
        <is>
          <t>1</t>
        </is>
      </c>
      <c r="H106" s="65" t="n"/>
      <c r="I106" s="63" t="inlineStr">
        <is>
          <t>Batch Tank Fill Solenoid</t>
        </is>
      </c>
      <c r="J106" s="65" t="inlineStr">
        <is>
          <t>Open</t>
        </is>
      </c>
    </row>
    <row r="107" ht="22" customHeight="1">
      <c r="A107" s="62" t="inlineStr">
        <is>
          <t>PH-0017-5</t>
        </is>
      </c>
      <c r="B107" s="63" t="inlineStr">
        <is>
          <t>PH-0047</t>
        </is>
      </c>
      <c r="C107" s="64" t="inlineStr">
        <is>
          <t>Condition: The operator presses the 'initiate mixing' button next to the batch tank. Action: Initial mixing is performed for 20 minutes; if after this time the soda ash storage tank level is less than 40%, a soda ash transfer from the batch tank to the storage tank is initiated using the soda ash transfer pump.</t>
        </is>
      </c>
      <c r="D107" s="63" t="inlineStr">
        <is>
          <t>Initiate Mixing Button</t>
        </is>
      </c>
      <c r="E107" s="65" t="inlineStr">
        <is>
          <t>Pressed</t>
        </is>
      </c>
      <c r="F107" s="63" t="inlineStr">
        <is>
          <t>Soda Ash Storage Tank Level</t>
        </is>
      </c>
      <c r="G107" s="65" t="inlineStr">
        <is>
          <t>&lt; 40%</t>
        </is>
      </c>
      <c r="H107" s="65" t="n">
        <v>1200000</v>
      </c>
      <c r="I107" s="63" t="inlineStr">
        <is>
          <t>Soda Ash Transfer Pump</t>
        </is>
      </c>
      <c r="J107" s="65" t="inlineStr">
        <is>
          <t>Transfer Initiated</t>
        </is>
      </c>
    </row>
    <row r="108" ht="22" customHeight="1">
      <c r="A108" s="62" t="inlineStr">
        <is>
          <t>PH-0017-6</t>
        </is>
      </c>
      <c r="B108" s="63" t="inlineStr">
        <is>
          <t>PH-0047</t>
        </is>
      </c>
      <c r="C108" s="64" t="inlineStr">
        <is>
          <t>Condition: After initial mixing, the soda ash storage tank level is greater than forty percent. Action: The batch tank waits for sixty minutes before invoking the mixer again for a further ten minutes, before checking the soda ash storage tank level again.</t>
        </is>
      </c>
      <c r="D108" s="63" t="inlineStr">
        <is>
          <t>Soda Ash Storage Tank Level</t>
        </is>
      </c>
      <c r="E108" s="65" t="inlineStr">
        <is>
          <t>&gt; 40%</t>
        </is>
      </c>
      <c r="F108" s="63" t="inlineStr">
        <is>
          <t>Mixer</t>
        </is>
      </c>
      <c r="G108" s="65" t="inlineStr">
        <is>
          <t>On for 10 minutes</t>
        </is>
      </c>
      <c r="H108" s="65" t="n">
        <v>3600000</v>
      </c>
      <c r="I108" s="63" t="inlineStr">
        <is>
          <t>Soda Ash Storage Tank Level</t>
        </is>
      </c>
      <c r="J108" s="65" t="inlineStr">
        <is>
          <t>Checked after 60 minutes wait and 10 minutes mixing</t>
        </is>
      </c>
    </row>
    <row r="109" ht="22" customHeight="1">
      <c r="A109" s="62" t="inlineStr">
        <is>
          <t>CM-0018-1</t>
        </is>
      </c>
      <c r="B109" s="63" t="inlineStr">
        <is>
          <t>CM-0048</t>
        </is>
      </c>
      <c r="C109" s="64" t="inlineStr">
        <is>
          <t>Condition: The pH Control calibration factor is a setpoint entered from the OIP or from the communications interface, with a value between zero and five. Action: The soda ash flow controller output (%) is calculated as Mains water flow rate (%) * pH Control calibration factor / 100.</t>
        </is>
      </c>
      <c r="D109" s="63" t="inlineStr">
        <is>
          <t>pH Control calibration factor</t>
        </is>
      </c>
      <c r="E109" s="65" t="inlineStr">
        <is>
          <t>Between 0 and 5</t>
        </is>
      </c>
      <c r="F109" s="63" t="inlineStr">
        <is>
          <t>Mains water flow rate</t>
        </is>
      </c>
      <c r="G109" s="65" t="inlineStr">
        <is>
          <t>%</t>
        </is>
      </c>
      <c r="H109" s="65" t="n"/>
      <c r="I109" s="63" t="inlineStr">
        <is>
          <t>Soda ash flow controller output</t>
        </is>
      </c>
      <c r="J109" s="65" t="inlineStr">
        <is>
          <t>Mains water flow rate (%) * pH Control calibration factor / 100</t>
        </is>
      </c>
    </row>
    <row r="110" ht="22" customHeight="1">
      <c r="A110" s="62" t="inlineStr">
        <is>
          <t>CM-0018-2</t>
        </is>
      </c>
      <c r="B110" s="63" t="inlineStr">
        <is>
          <t>CM-0048</t>
        </is>
      </c>
      <c r="C110" s="64" t="inlineStr">
        <is>
          <t>Condition: The calculated soda ash flow controller output is above 100%. Action: The calculated value is applied to the soda ash flow controller.</t>
        </is>
      </c>
      <c r="D110" s="63" t="inlineStr">
        <is>
          <t>Soda Ash Flow Controller Output</t>
        </is>
      </c>
      <c r="E110" s="65" t="inlineStr">
        <is>
          <t>Above 100%</t>
        </is>
      </c>
      <c r="F110" s="63" t="inlineStr">
        <is>
          <t>Calculated Soda Ash Flow Controller Value</t>
        </is>
      </c>
      <c r="G110" s="65" t="inlineStr">
        <is>
          <t>Applied to controller</t>
        </is>
      </c>
      <c r="H110" s="65" t="n"/>
      <c r="I110" s="63" t="inlineStr">
        <is>
          <t>Soda Ash Flow Controller Output</t>
        </is>
      </c>
      <c r="J110" s="65" t="inlineStr">
        <is>
          <t>100%</t>
        </is>
      </c>
    </row>
    <row r="111" ht="22" customHeight="1">
      <c r="A111" s="62" t="inlineStr">
        <is>
          <t>CM-0018-3</t>
        </is>
      </c>
      <c r="B111" s="63" t="inlineStr">
        <is>
          <t>CM-0048</t>
        </is>
      </c>
      <c r="C111" s="64" t="inlineStr">
        <is>
          <t>Condition: Soda ash injection is not initiated. Action: The system outputs a value to the soda ash flow controller.</t>
        </is>
      </c>
      <c r="D111" s="63" t="inlineStr">
        <is>
          <t>Soda Ash Injection</t>
        </is>
      </c>
      <c r="E111" s="65" t="inlineStr">
        <is>
          <t>Not Initiated</t>
        </is>
      </c>
      <c r="F111" s="63" t="inlineStr">
        <is>
          <t>System Output</t>
        </is>
      </c>
      <c r="G111" s="65" t="inlineStr">
        <is>
          <t>Value to Soda Ash Flow Controller</t>
        </is>
      </c>
      <c r="H111" s="65" t="n"/>
      <c r="I111" s="63" t="inlineStr">
        <is>
          <t>Soda Ash Flow Controller</t>
        </is>
      </c>
      <c r="J111" s="65" t="inlineStr">
        <is>
          <t>0%</t>
        </is>
      </c>
    </row>
    <row r="112" ht="22" customHeight="1">
      <c r="A112" s="62" t="inlineStr">
        <is>
          <t>CM-0019-1</t>
        </is>
      </c>
      <c r="B112" s="63" t="inlineStr">
        <is>
          <t>CM-0049</t>
        </is>
      </c>
      <c r="C112" s="64" t="inlineStr">
        <is>
          <t>Condition: Soda ash injection is initiated and the pump control selector is switched to PLC. Action: Start the soda ash dosing pump.</t>
        </is>
      </c>
      <c r="D112" s="63" t="inlineStr">
        <is>
          <t>Pump Control Selector</t>
        </is>
      </c>
      <c r="E112" s="65" t="inlineStr">
        <is>
          <t>PLC</t>
        </is>
      </c>
      <c r="F112" s="63" t="inlineStr">
        <is>
          <t>Soda Ash Dosing Pump</t>
        </is>
      </c>
      <c r="G112" s="65" t="inlineStr">
        <is>
          <t>Start</t>
        </is>
      </c>
      <c r="H112" s="65" t="n"/>
      <c r="I112" s="63" t="inlineStr">
        <is>
          <t>Soda Ash Dosing Pump</t>
        </is>
      </c>
      <c r="J112" s="65" t="inlineStr">
        <is>
          <t>On</t>
        </is>
      </c>
    </row>
    <row r="113" ht="22" customHeight="1">
      <c r="A113" s="62" t="inlineStr">
        <is>
          <t>CM-0019-2</t>
        </is>
      </c>
      <c r="B113" s="63" t="inlineStr">
        <is>
          <t>CM-0049</t>
        </is>
      </c>
      <c r="C113" s="64" t="inlineStr">
        <is>
          <t>Condition: Soda ash dosing operation with a target pH requirement (chloramination sites require a target pH of 8.3). Action: Operate the soda ash dosing pump to the specified target pH.</t>
        </is>
      </c>
      <c r="D113" s="63" t="inlineStr">
        <is>
          <t>Soda Ash Dosing Pump</t>
        </is>
      </c>
      <c r="E113" s="65" t="inlineStr">
        <is>
          <t>Soda Ash Dosing Operation</t>
        </is>
      </c>
      <c r="F113" s="63" t="inlineStr">
        <is>
          <t>Soda Ash Dosing Pump</t>
        </is>
      </c>
      <c r="G113" s="65" t="inlineStr">
        <is>
          <t>Operate to Target pH</t>
        </is>
      </c>
      <c r="H113" s="65" t="n"/>
      <c r="I113" s="63" t="inlineStr">
        <is>
          <t>Target pH</t>
        </is>
      </c>
      <c r="J113" s="65" t="inlineStr">
        <is>
          <t>8.3</t>
        </is>
      </c>
    </row>
    <row r="114" ht="22" customHeight="1">
      <c r="A114" s="62" t="inlineStr">
        <is>
          <t>CM-0019-3</t>
        </is>
      </c>
      <c r="B114" s="63" t="inlineStr">
        <is>
          <t>CM-0049</t>
        </is>
      </c>
      <c r="C114" s="64" t="inlineStr">
        <is>
          <t>Condition: The soda ash dosing pump is running. Action: Soda ash injection is uninitiated, or the pump control CSS is switched to off.</t>
        </is>
      </c>
      <c r="D114" s="63" t="inlineStr">
        <is>
          <t>Soda Ash Dosing Pump</t>
        </is>
      </c>
      <c r="E114" s="65" t="inlineStr">
        <is>
          <t>Running</t>
        </is>
      </c>
      <c r="F114" s="63" t="inlineStr">
        <is>
          <t>Pump Control CSS</t>
        </is>
      </c>
      <c r="G114" s="65" t="inlineStr">
        <is>
          <t>Off</t>
        </is>
      </c>
      <c r="H114" s="65" t="n"/>
      <c r="I114" s="63" t="inlineStr">
        <is>
          <t>Soda Ash Dosing Pump</t>
        </is>
      </c>
      <c r="J114" s="65" t="inlineStr">
        <is>
          <t>Off</t>
        </is>
      </c>
    </row>
    <row r="115" ht="22" customHeight="1">
      <c r="A115" s="62" t="inlineStr">
        <is>
          <t>CM-0020</t>
        </is>
      </c>
      <c r="B115" s="63" t="inlineStr">
        <is>
          <t>CM-0050</t>
        </is>
      </c>
      <c r="C115" s="64" t="inlineStr">
        <is>
          <t>Condition: The optional three way valve is available and in use. Action: Sample and process water are taken via the three way valve.</t>
        </is>
      </c>
      <c r="D115" s="63" t="inlineStr">
        <is>
          <t>Three Way Valve</t>
        </is>
      </c>
      <c r="E115" s="65" t="inlineStr">
        <is>
          <t>Available and in use</t>
        </is>
      </c>
      <c r="F115" s="63" t="inlineStr">
        <is>
          <t>Three Way Valve</t>
        </is>
      </c>
      <c r="G115" s="65" t="inlineStr">
        <is>
          <t>Sample and process water taken</t>
        </is>
      </c>
      <c r="H115" s="65" t="n"/>
      <c r="I115" s="63" t="inlineStr">
        <is>
          <t>Sample and Process Water Source</t>
        </is>
      </c>
      <c r="J115" s="65" t="inlineStr">
        <is>
          <t>Taken from either the storage tank inlet or outlet</t>
        </is>
      </c>
    </row>
    <row r="116" ht="22" customHeight="1">
      <c r="A116" s="62" t="inlineStr">
        <is>
          <t>PH-0021-1</t>
        </is>
      </c>
      <c r="B116" s="63" t="inlineStr">
        <is>
          <t>PH-0051</t>
        </is>
      </c>
      <c r="C116" s="64" t="inlineStr">
        <is>
          <t>Condition: The three way valve is initially in the outlet position and the chlorination system is initiated. Action: The valve moves to the inlet position for the inlet on time; after the inlet on time expires it moves to the outlet position for the outlet on time, then returns to the inlet position and the sequence repeats.</t>
        </is>
      </c>
      <c r="D116" s="63" t="inlineStr">
        <is>
          <t>Three Way Valve</t>
        </is>
      </c>
      <c r="E116" s="65" t="inlineStr">
        <is>
          <t>Outlet Position</t>
        </is>
      </c>
      <c r="F116" s="63" t="inlineStr">
        <is>
          <t>Chlorination System</t>
        </is>
      </c>
      <c r="G116" s="65" t="inlineStr">
        <is>
          <t>Initiated</t>
        </is>
      </c>
      <c r="H116" s="65" t="n"/>
      <c r="I116" s="63" t="inlineStr">
        <is>
          <t>Three Way Valve</t>
        </is>
      </c>
      <c r="J116" s="65" t="inlineStr">
        <is>
          <t>Inlet Position</t>
        </is>
      </c>
    </row>
    <row r="117" ht="22" customHeight="1">
      <c r="A117" s="62" t="inlineStr">
        <is>
          <t>PH-0021-2</t>
        </is>
      </c>
      <c r="B117" s="63" t="inlineStr">
        <is>
          <t>PH-0051</t>
        </is>
      </c>
      <c r="C117" s="64" t="inlineStr">
        <is>
          <t>Condition: The three way valve toggles from inlet to outlet monitoring, and later toggles back to inlet monitoring. Action: The valve position change is performed.</t>
        </is>
      </c>
      <c r="D117" s="63" t="inlineStr">
        <is>
          <t>Three Way Valve</t>
        </is>
      </c>
      <c r="E117" s="65" t="inlineStr">
        <is>
          <t>Inlet Monitoring</t>
        </is>
      </c>
      <c r="F117" s="63" t="inlineStr">
        <is>
          <t>Valve Position Change</t>
        </is>
      </c>
      <c r="G117" s="65" t="inlineStr">
        <is>
          <t>Toggle to Outlet Monitoring</t>
        </is>
      </c>
      <c r="H117" s="65" t="n"/>
      <c r="I117" s="63" t="inlineStr">
        <is>
          <t>Chlorination PID Loop</t>
        </is>
      </c>
      <c r="J117" s="65" t="inlineStr">
        <is>
          <t>Locked (Output Value Held)</t>
        </is>
      </c>
    </row>
    <row r="118" ht="22" customHeight="1">
      <c r="A118" s="62" t="inlineStr">
        <is>
          <t>PH-0021-3</t>
        </is>
      </c>
      <c r="B118" s="63" t="inlineStr">
        <is>
          <t>PH-0051</t>
        </is>
      </c>
      <c r="C118" s="64" t="inlineStr">
        <is>
          <t>Condition: The chlorination system is off. Action: The three way valve control operates.</t>
        </is>
      </c>
      <c r="D118" s="63" t="inlineStr">
        <is>
          <t>Chlorination System</t>
        </is>
      </c>
      <c r="E118" s="65" t="inlineStr">
        <is>
          <t>Off</t>
        </is>
      </c>
      <c r="F118" s="63" t="inlineStr">
        <is>
          <t>Three Way Valve Control</t>
        </is>
      </c>
      <c r="G118" s="65" t="inlineStr">
        <is>
          <t>Operate</t>
        </is>
      </c>
      <c r="H118" s="65" t="n"/>
      <c r="I118" s="63" t="inlineStr">
        <is>
          <t>Three Way Valve Position</t>
        </is>
      </c>
      <c r="J118" s="65" t="inlineStr">
        <is>
          <t>Outlet</t>
        </is>
      </c>
    </row>
    <row r="119" ht="22" customHeight="1">
      <c r="A119" s="62" t="inlineStr">
        <is>
          <t>PH-0021-4</t>
        </is>
      </c>
      <c r="B119" s="63" t="inlineStr">
        <is>
          <t>PH-0051</t>
        </is>
      </c>
      <c r="C119" s="64" t="inlineStr">
        <is>
          <t>Condition: The operator requests the valve to go to the opposite position to do sample tests. Action: The valve moves to the opposite position.</t>
        </is>
      </c>
      <c r="D119" s="63" t="inlineStr">
        <is>
          <t>Valve</t>
        </is>
      </c>
      <c r="E119" s="65" t="inlineStr">
        <is>
          <t>Original Position</t>
        </is>
      </c>
      <c r="F119" s="63" t="inlineStr">
        <is>
          <t>Valve</t>
        </is>
      </c>
      <c r="G119" s="65" t="inlineStr">
        <is>
          <t>Opposite Position</t>
        </is>
      </c>
      <c r="H119" s="65" t="n">
        <v>1200000</v>
      </c>
      <c r="I119" s="63" t="inlineStr">
        <is>
          <t>Valve</t>
        </is>
      </c>
      <c r="J119" s="65" t="inlineStr">
        <is>
          <t>Original Position</t>
        </is>
      </c>
    </row>
    <row r="120" ht="22" customHeight="1">
      <c r="A120" s="62" t="inlineStr">
        <is>
          <t>PH-0021-5</t>
        </is>
      </c>
      <c r="B120" s="63" t="inlineStr">
        <is>
          <t>PH-0051</t>
        </is>
      </c>
      <c r="C120" s="64" t="inlineStr">
        <is>
          <t>Condition: The sample water three way valve is commanded to reach a required position and does not reach it within one minute (limit switches provide indication for inlet and outlet positions). Action: The valve attempts to reach the required position.</t>
        </is>
      </c>
      <c r="D120" s="63" t="inlineStr">
        <is>
          <t>Sample Water Three Way Valve</t>
        </is>
      </c>
      <c r="E120" s="65" t="inlineStr">
        <is>
          <t>Required Position Commanded</t>
        </is>
      </c>
      <c r="F120" s="63" t="inlineStr">
        <is>
          <t>Sample Water Three Way Valve</t>
        </is>
      </c>
      <c r="G120" s="65" t="inlineStr">
        <is>
          <t>Inlet/Outlet Limit Switch Not Reached</t>
        </is>
      </c>
      <c r="H120" s="65" t="n">
        <v>60000</v>
      </c>
      <c r="I120" s="63" t="inlineStr">
        <is>
          <t>Position Discrepancy Fault / OIP Alarm / SCADA Alarm</t>
        </is>
      </c>
      <c r="J120" s="65" t="inlineStr">
        <is>
          <t>Alarm Generated</t>
        </is>
      </c>
    </row>
    <row r="121" ht="22" customHeight="1">
      <c r="A121" s="62" t="inlineStr">
        <is>
          <t>PH-0021-6</t>
        </is>
      </c>
      <c r="B121" s="63" t="inlineStr">
        <is>
          <t>PH-0051</t>
        </is>
      </c>
      <c r="C121" s="64" t="inlineStr">
        <is>
          <t>Condition: The three way valve is in service. Action: The valve position is monitored via limit switch inputs from the field.</t>
        </is>
      </c>
      <c r="D121" s="63" t="inlineStr">
        <is>
          <t>Three Way Valve</t>
        </is>
      </c>
      <c r="E121" s="65" t="inlineStr">
        <is>
          <t>In Service</t>
        </is>
      </c>
      <c r="F121" s="63" t="inlineStr">
        <is>
          <t>Limit Switch Inputs</t>
        </is>
      </c>
      <c r="G121" s="65" t="inlineStr">
        <is>
          <t>Field Input</t>
        </is>
      </c>
      <c r="H121" s="65" t="n"/>
      <c r="I121" s="63" t="inlineStr">
        <is>
          <t>Three Way Valve Status</t>
        </is>
      </c>
      <c r="J121" s="65" t="inlineStr">
        <is>
          <t>Inlet Monitoring or Outlet Monitoring</t>
        </is>
      </c>
    </row>
    <row r="122" ht="22" customHeight="1">
      <c r="A122" s="62" t="inlineStr">
        <is>
          <t>PH-0021-7</t>
        </is>
      </c>
      <c r="B122" s="63" t="inlineStr">
        <is>
          <t>PH-0051</t>
        </is>
      </c>
      <c r="C122" s="64" t="inlineStr">
        <is>
          <t>Condition: The three way valve changes position (from outlet to inlet, or from inlet to outlet), leaving inlet/outlet water still in the pipework that must be purged. Action: The inlet monitoring delay time and outlet monitoring delay time setpoints provide configurable delays.</t>
        </is>
      </c>
      <c r="D122" s="63" t="inlineStr">
        <is>
          <t>Three Way Valve Position</t>
        </is>
      </c>
      <c r="E122" s="65" t="inlineStr">
        <is>
          <t>Outlet</t>
        </is>
      </c>
      <c r="F122" s="63" t="inlineStr">
        <is>
          <t>Three Way Valve Position</t>
        </is>
      </c>
      <c r="G122" s="65" t="inlineStr">
        <is>
          <t>Inlet</t>
        </is>
      </c>
      <c r="H122" s="65" t="n">
        <v>360000</v>
      </c>
      <c r="I122" s="63" t="inlineStr">
        <is>
          <t>Inlet Monitoring Delay Time</t>
        </is>
      </c>
      <c r="J122" s="65" t="inlineStr">
        <is>
          <t>Configurable delay before chlorine analyser expects inlet water</t>
        </is>
      </c>
    </row>
    <row r="123" ht="22" customHeight="1">
      <c r="A123" s="62" t="inlineStr">
        <is>
          <t>PH-0021-8</t>
        </is>
      </c>
      <c r="B123" s="63" t="inlineStr">
        <is>
          <t>PH-0051</t>
        </is>
      </c>
      <c r="C123" s="64" t="inlineStr">
        <is>
          <t>Condition: The chlorinator is not running and the valve is in outlet monitoring; then chlorination is initiated. Action: On initiate chlorination the three way valve moves to the inlet position after a configurable delay time.</t>
        </is>
      </c>
      <c r="D123" s="63" t="inlineStr">
        <is>
          <t>Chlorinator</t>
        </is>
      </c>
      <c r="E123" s="65" t="inlineStr">
        <is>
          <t>Not Running</t>
        </is>
      </c>
      <c r="F123" s="63" t="inlineStr">
        <is>
          <t>Initiate Chlorination</t>
        </is>
      </c>
      <c r="G123" s="65" t="inlineStr">
        <is>
          <t>Initiated</t>
        </is>
      </c>
      <c r="H123" s="65" t="n">
        <v>0</v>
      </c>
      <c r="I123" s="63" t="inlineStr">
        <is>
          <t>Three Way Valve</t>
        </is>
      </c>
      <c r="J123" s="65" t="inlineStr">
        <is>
          <t>Inlet Position</t>
        </is>
      </c>
    </row>
    <row r="124" ht="22" customHeight="1">
      <c r="A124" s="62" t="inlineStr">
        <is>
          <t>PH-0021-9</t>
        </is>
      </c>
      <c r="B124" s="63" t="inlineStr">
        <is>
          <t>PH-0051</t>
        </is>
      </c>
      <c r="C124" s="64" t="inlineStr">
        <is>
          <t>Condition: The valve is switched from inlet monitoring to outlet monitoring, or from outlet monitoring to inlet monitoring. Action: The valve monitoring position change occurs.</t>
        </is>
      </c>
      <c r="D124" s="63" t="inlineStr">
        <is>
          <t>Valve Monitoring Position</t>
        </is>
      </c>
      <c r="E124" s="65" t="inlineStr">
        <is>
          <t>Inlet Monitoring</t>
        </is>
      </c>
      <c r="F124" s="63" t="inlineStr">
        <is>
          <t>Valve Monitoring Position Change</t>
        </is>
      </c>
      <c r="G124" s="65" t="inlineStr">
        <is>
          <t>Outlet Monitoring</t>
        </is>
      </c>
      <c r="H124" s="65" t="n"/>
      <c r="I124" s="63" t="inlineStr">
        <is>
          <t>OIP Display</t>
        </is>
      </c>
      <c r="J124" s="65" t="inlineStr">
        <is>
          <t>Last value of inlet chlorine residual</t>
        </is>
      </c>
    </row>
    <row r="125" ht="22" customHeight="1">
      <c r="A125" s="62" t="inlineStr">
        <is>
          <t>PH-0021-10</t>
        </is>
      </c>
      <c r="B125" s="63" t="inlineStr">
        <is>
          <t>PH-0051</t>
        </is>
      </c>
      <c r="C125" s="64" t="inlineStr">
        <is>
          <t>Condition: The three way valve operation is disabled. Action: The system operates.</t>
        </is>
      </c>
      <c r="D125" s="63" t="inlineStr">
        <is>
          <t>Three Way Valve Operation</t>
        </is>
      </c>
      <c r="E125" s="65" t="inlineStr">
        <is>
          <t>Disabled</t>
        </is>
      </c>
      <c r="F125" s="63" t="inlineStr">
        <is>
          <t>System</t>
        </is>
      </c>
      <c r="G125" s="65" t="inlineStr">
        <is>
          <t>Operates</t>
        </is>
      </c>
      <c r="H125" s="65" t="n"/>
      <c r="I125" s="63" t="inlineStr">
        <is>
          <t>OIP Screen</t>
        </is>
      </c>
      <c r="J125" s="65" t="inlineStr">
        <is>
          <t>Three way valve and its setpoints do not appear</t>
        </is>
      </c>
    </row>
    <row r="126" ht="22" customHeight="1">
      <c r="A126" s="62" t="inlineStr">
        <is>
          <t>CM-0022-1</t>
        </is>
      </c>
      <c r="B126" s="63" t="inlineStr">
        <is>
          <t>CM-0054</t>
        </is>
      </c>
      <c r="C126" s="64" t="inlineStr">
        <is>
          <t>Condition: The turbidity meter is enabled with a configurable high turbidity setpoint (default 3 NTU) and delay time configured from the OIP, and the high alarm is interlocked to the 'water quality poor' alarm. Action: The turbidity exceeds the configured high alarm limit. Expected: The high alarm is displayed on the OIP.</t>
        </is>
      </c>
      <c r="D126" s="63" t="inlineStr">
        <is>
          <t>Turbidity Meter</t>
        </is>
      </c>
      <c r="E126" s="65" t="inlineStr">
        <is>
          <t>Enabled, High Turbidity Setpoint = 3 NTU</t>
        </is>
      </c>
      <c r="F126" s="63" t="inlineStr">
        <is>
          <t>Turbidity</t>
        </is>
      </c>
      <c r="G126" s="65" t="inlineStr">
        <is>
          <t>Exceeds configured high alarm limit</t>
        </is>
      </c>
      <c r="H126" s="65" t="n"/>
      <c r="I126" s="63" t="inlineStr">
        <is>
          <t>High Alarm</t>
        </is>
      </c>
      <c r="J126" s="65" t="inlineStr">
        <is>
          <t>Displayed on the OIP</t>
        </is>
      </c>
    </row>
    <row r="127" ht="22" customHeight="1">
      <c r="A127" s="62" t="inlineStr">
        <is>
          <t>CM-0022-2</t>
        </is>
      </c>
      <c r="B127" s="63" t="inlineStr">
        <is>
          <t>CM-0054</t>
        </is>
      </c>
      <c r="C127" s="64" t="inlineStr">
        <is>
          <t>Condition: The turbidity meter is enabled and provides an analogue indication and a local high turbidity alarm. Action: Evaluate the turbidity meter's contribution to the chlorination system control. Expected: The turbidity meter provides no input to the control of the chlorination system.</t>
        </is>
      </c>
      <c r="D127" s="63" t="inlineStr">
        <is>
          <t>Turbidity Meter</t>
        </is>
      </c>
      <c r="E127" s="65" t="inlineStr">
        <is>
          <t>Enabled (Analogue Indication and Local High Turbidity Alarm Active)</t>
        </is>
      </c>
      <c r="F127" s="63" t="inlineStr">
        <is>
          <t>Turbidity Meter</t>
        </is>
      </c>
      <c r="G127" s="65" t="inlineStr">
        <is>
          <t>Evaluate Contribution to Chlorination System Control</t>
        </is>
      </c>
      <c r="H127" s="65" t="n"/>
      <c r="I127" s="63" t="inlineStr">
        <is>
          <t>Chlorination System Control</t>
        </is>
      </c>
      <c r="J127" s="65" t="inlineStr">
        <is>
          <t>No Input from Turbidity Meter</t>
        </is>
      </c>
    </row>
    <row r="128" ht="22" customHeight="1">
      <c r="A128" s="62" t="inlineStr">
        <is>
          <t>CM-0022-3</t>
        </is>
      </c>
      <c r="B128" s="63" t="inlineStr">
        <is>
          <t>CM-0054</t>
        </is>
      </c>
      <c r="C128" s="64" t="inlineStr">
        <is>
          <t>Condition: The turbidity meter is disabled (done only when there is no turbidity meter in the system). Action: Observe the turbidity meter display and high turbidity alarm. Expected: The turbidity meter is not displayed on the OIP and the turbidity high alarm is disabled.</t>
        </is>
      </c>
      <c r="D128" s="63" t="inlineStr">
        <is>
          <t>Turbidity Meter</t>
        </is>
      </c>
      <c r="E128" s="65" t="inlineStr">
        <is>
          <t>Disabled</t>
        </is>
      </c>
      <c r="F128" s="63" t="inlineStr">
        <is>
          <t>Turbidity Meter</t>
        </is>
      </c>
      <c r="G128" s="65" t="inlineStr">
        <is>
          <t>Disabled</t>
        </is>
      </c>
      <c r="H128" s="65" t="n"/>
      <c r="I128" s="63" t="inlineStr">
        <is>
          <t>Turbidity Meter Display / High Turbidity Alarm</t>
        </is>
      </c>
      <c r="J128" s="65" t="inlineStr">
        <is>
          <t>Not displayed on OIP / Disabled</t>
        </is>
      </c>
    </row>
    <row r="129" ht="22" customHeight="1">
      <c r="A129" s="62" t="inlineStr">
        <is>
          <t>PH-0023-1</t>
        </is>
      </c>
      <c r="B129" s="63" t="inlineStr">
        <is>
          <t>PH-0057</t>
        </is>
      </c>
      <c r="C129" s="64" t="inlineStr">
        <is>
          <t>Condition: Tank monitoring is enabled and Tank Level A is enabled via the OIP, with Tank Level B not enabled. Action: Implement single level transmitter monitoring using Tank Level A.</t>
        </is>
      </c>
      <c r="D129" s="63" t="inlineStr">
        <is>
          <t>Tank Level B</t>
        </is>
      </c>
      <c r="E129" s="65" t="inlineStr">
        <is>
          <t>Not enabled</t>
        </is>
      </c>
      <c r="F129" s="63" t="inlineStr">
        <is>
          <t>Tank Level A</t>
        </is>
      </c>
      <c r="G129" s="65" t="inlineStr">
        <is>
          <t>Enabled</t>
        </is>
      </c>
      <c r="H129" s="65" t="n"/>
      <c r="I129" s="63" t="inlineStr">
        <is>
          <t>Duty Tank Level</t>
        </is>
      </c>
      <c r="J129" s="65" t="inlineStr">
        <is>
          <t>Equipment control available</t>
        </is>
      </c>
    </row>
    <row r="130" ht="22" customHeight="1">
      <c r="A130" s="62" t="inlineStr">
        <is>
          <t>PH-0023-2</t>
        </is>
      </c>
      <c r="B130" s="63" t="inlineStr">
        <is>
          <t>PH-0057</t>
        </is>
      </c>
      <c r="C130" s="64" t="inlineStr">
        <is>
          <t>Condition: Tank monitoring is enabled and both Tank Level A and Tank Level B are enabled via the OIP. Action: Implement dual level transmitter monitoring.</t>
        </is>
      </c>
      <c r="D130" s="63" t="inlineStr">
        <is>
          <t>Tank Level A</t>
        </is>
      </c>
      <c r="E130" s="65" t="inlineStr">
        <is>
          <t>Enabled</t>
        </is>
      </c>
      <c r="F130" s="63" t="inlineStr">
        <is>
          <t>Tank Level B</t>
        </is>
      </c>
      <c r="G130" s="65" t="inlineStr">
        <is>
          <t>Enabled</t>
        </is>
      </c>
      <c r="H130" s="65" t="n"/>
      <c r="I130" s="63" t="inlineStr">
        <is>
          <t>Level Values</t>
        </is>
      </c>
      <c r="J130" s="65" t="inlineStr">
        <is>
          <t>Visible on OIP and SCADA</t>
        </is>
      </c>
    </row>
    <row r="131" ht="22" customHeight="1">
      <c r="A131" s="62" t="inlineStr">
        <is>
          <t>PH-0023-3</t>
        </is>
      </c>
      <c r="B131" s="63" t="inlineStr">
        <is>
          <t>PH-0057</t>
        </is>
      </c>
      <c r="C131" s="64" t="inlineStr">
        <is>
          <t>Condition: Dual level transmitters are enabled and both analogue inputs are under ranged (channel 9 &amp; 11). Action: Generate level discrepancy alarm to flag failures on either or both of the dual level transmitters.</t>
        </is>
      </c>
      <c r="D131" s="63" t="inlineStr">
        <is>
          <t>Dual Level Transmitters</t>
        </is>
      </c>
      <c r="E131" s="65" t="inlineStr">
        <is>
          <t>Enabled, both analogue inputs under ranged (channel 9 &amp; 11)</t>
        </is>
      </c>
      <c r="F131" s="63" t="inlineStr">
        <is>
          <t>Level Discrepancy Alarm</t>
        </is>
      </c>
      <c r="G131" s="65" t="inlineStr">
        <is>
          <t>Generated</t>
        </is>
      </c>
      <c r="H131" s="65" t="n"/>
      <c r="I131" s="63" t="inlineStr">
        <is>
          <t>Level Discrepancy Alarm</t>
        </is>
      </c>
      <c r="J131" s="65" t="inlineStr">
        <is>
          <t>Generated</t>
        </is>
      </c>
    </row>
    <row r="132" ht="22" customHeight="1">
      <c r="A132" s="62" t="inlineStr">
        <is>
          <t>PH-0023-4</t>
        </is>
      </c>
      <c r="B132" s="63" t="inlineStr">
        <is>
          <t>PH-0057</t>
        </is>
      </c>
      <c r="C132" s="64" t="inlineStr">
        <is>
          <t>Condition: Dual level transmitters are enabled and there is a difference of more than 2.5% between the two tank levels. Action: Generate level discrepancy alarm to flag failures on either or both of the dual level transmitters.</t>
        </is>
      </c>
      <c r="D132" s="63" t="inlineStr">
        <is>
          <t>Dual Level Transmitters</t>
        </is>
      </c>
      <c r="E132" s="65" t="inlineStr">
        <is>
          <t>Enabled</t>
        </is>
      </c>
      <c r="F132" s="63" t="inlineStr">
        <is>
          <t>Tank Level Difference</t>
        </is>
      </c>
      <c r="G132" s="65" t="inlineStr">
        <is>
          <t>&gt;2.5%</t>
        </is>
      </c>
      <c r="H132" s="65" t="n"/>
      <c r="I132" s="63" t="inlineStr">
        <is>
          <t>Level Discrepancy Alarm</t>
        </is>
      </c>
      <c r="J132" s="65" t="inlineStr">
        <is>
          <t>Generated</t>
        </is>
      </c>
    </row>
    <row r="133" ht="22" customHeight="1">
      <c r="A133" s="62" t="inlineStr">
        <is>
          <t>PH-0023-5</t>
        </is>
      </c>
      <c r="B133" s="63" t="inlineStr">
        <is>
          <t>PH-0057</t>
        </is>
      </c>
      <c r="C133" s="64" t="inlineStr">
        <is>
          <t>Condition: Tank Level B is enabled. Action: The temperature analog input, which shares the same analogue input (channel 9) as Tank Level B, is wired to the RTU and the value is communicated serially to the PLC.</t>
        </is>
      </c>
      <c r="D133" s="63" t="inlineStr">
        <is>
          <t>Tank Level B</t>
        </is>
      </c>
      <c r="E133" s="65" t="inlineStr">
        <is>
          <t>Enabled</t>
        </is>
      </c>
      <c r="F133" s="63" t="inlineStr">
        <is>
          <t>Temperature Analog Input</t>
        </is>
      </c>
      <c r="G133" s="65" t="inlineStr">
        <is>
          <t>Wired to RTU</t>
        </is>
      </c>
      <c r="H133" s="65" t="n"/>
      <c r="I133" s="63" t="inlineStr">
        <is>
          <t>Temperature Analog Input</t>
        </is>
      </c>
      <c r="J133" s="65" t="inlineStr">
        <is>
          <t>Value communicated serially to the PLC</t>
        </is>
      </c>
    </row>
    <row r="134" ht="22" customHeight="1">
      <c r="A134" s="62" t="inlineStr">
        <is>
          <t>EM-0024-1</t>
        </is>
      </c>
      <c r="B134" s="63" t="inlineStr">
        <is>
          <t>EM-0058</t>
        </is>
      </c>
      <c r="C134" s="64" t="inlineStr">
        <is>
          <t>Condition: Dual level transmitters are not available (Tank Level B not enabled). Action: Determine the default Duty Tank Level for equipment control and HMI indication.</t>
        </is>
      </c>
      <c r="D134" s="63" t="inlineStr">
        <is>
          <t>Tank Level B</t>
        </is>
      </c>
      <c r="E134" s="65" t="inlineStr">
        <is>
          <t>Not Enabled</t>
        </is>
      </c>
      <c r="F134" s="63" t="inlineStr">
        <is>
          <t>Dual Level Transmitters</t>
        </is>
      </c>
      <c r="G134" s="65" t="inlineStr">
        <is>
          <t>Not Available</t>
        </is>
      </c>
      <c r="H134" s="65" t="n"/>
      <c r="I134" s="63" t="inlineStr">
        <is>
          <t>Duty Tank Level</t>
        </is>
      </c>
      <c r="J134" s="65" t="inlineStr">
        <is>
          <t>Tank Level A</t>
        </is>
      </c>
    </row>
    <row r="135" ht="22" customHeight="1">
      <c r="A135" s="62" t="inlineStr">
        <is>
          <t>EM-0024-2</t>
        </is>
      </c>
      <c r="B135" s="63" t="inlineStr">
        <is>
          <t>EM-0058</t>
        </is>
      </c>
      <c r="C135" s="64" t="inlineStr">
        <is>
          <t>Condition: Dual level transmitters are available. Action: Select either Tank Level A or Tank Level B as the Duty Tank Level via SCADA.</t>
        </is>
      </c>
      <c r="D135" s="63" t="inlineStr">
        <is>
          <t>Dual Level Transmitters</t>
        </is>
      </c>
      <c r="E135" s="65" t="inlineStr">
        <is>
          <t>Available</t>
        </is>
      </c>
      <c r="F135" s="63" t="inlineStr">
        <is>
          <t>SCADA Duty Tank Level Selection</t>
        </is>
      </c>
      <c r="G135" s="65" t="inlineStr">
        <is>
          <t>Tank Level A or Tank Level B</t>
        </is>
      </c>
      <c r="H135" s="65" t="n"/>
      <c r="I135" s="63" t="inlineStr">
        <is>
          <t>Duty Tank Level</t>
        </is>
      </c>
      <c r="J135" s="65" t="inlineStr">
        <is>
          <t>Tank Level A or Tank Level B selected</t>
        </is>
      </c>
    </row>
    <row r="136" ht="22" customHeight="1">
      <c r="A136" s="62" t="inlineStr">
        <is>
          <t>EM-0024-3</t>
        </is>
      </c>
      <c r="B136" s="63" t="inlineStr">
        <is>
          <t>EM-0058</t>
        </is>
      </c>
      <c r="C136" s="64" t="inlineStr">
        <is>
          <t>Condition: Tank Level A is enabled, Tank Level A analogue input (channel 11) is not under ranged, and either Tank Level B is not enabled (single level transmitter), or Tank Level B is not selected as the Duty Tank Level, or Tank Level B is enabled but its analogue input (channel 9) is under ranged. Action: Determine the Duty Tank Level using Tank Level A.</t>
        </is>
      </c>
      <c r="D136" s="63" t="inlineStr">
        <is>
          <t>Tank Level A</t>
        </is>
      </c>
      <c r="E136" s="65" t="inlineStr">
        <is>
          <t>Enabled</t>
        </is>
      </c>
      <c r="F136" s="63" t="inlineStr">
        <is>
          <t>Tank Level A analogue input (channel 11)</t>
        </is>
      </c>
      <c r="G136" s="65" t="inlineStr">
        <is>
          <t>Not Under Ranged</t>
        </is>
      </c>
      <c r="H136" s="65" t="n"/>
      <c r="I136" s="63" t="inlineStr">
        <is>
          <t>Duty Tank Level</t>
        </is>
      </c>
      <c r="J136" s="65" t="inlineStr">
        <is>
          <t>Tank Level A</t>
        </is>
      </c>
    </row>
    <row r="137" ht="22" customHeight="1">
      <c r="A137" s="62" t="inlineStr">
        <is>
          <t>EM-0024-4</t>
        </is>
      </c>
      <c r="B137" s="63" t="inlineStr">
        <is>
          <t>EM-0058</t>
        </is>
      </c>
      <c r="C137" s="64" t="inlineStr">
        <is>
          <t>Condition: Tank Level B analogue input (channel 9) is not under ranged, and either Tank Level B is selected as the Duty Tank Level, or Tank Level A analogue input (channel 11) is under ranged. Action: Determine the Duty Tank Level using Tank Level B.</t>
        </is>
      </c>
      <c r="D137" s="63" t="inlineStr">
        <is>
          <t>Tank Level B analogue input (channel 9)</t>
        </is>
      </c>
      <c r="E137" s="65" t="inlineStr">
        <is>
          <t>Not under ranged</t>
        </is>
      </c>
      <c r="F137" s="63" t="inlineStr">
        <is>
          <t>Tank Level A analogue input (channel 11)</t>
        </is>
      </c>
      <c r="G137" s="65" t="inlineStr">
        <is>
          <t>Under ranged</t>
        </is>
      </c>
      <c r="H137" s="65" t="n"/>
      <c r="I137" s="63" t="inlineStr">
        <is>
          <t>Duty Tank Level</t>
        </is>
      </c>
      <c r="J137" s="65" t="inlineStr">
        <is>
          <t>Tank Level B</t>
        </is>
      </c>
    </row>
    <row r="138" ht="22" customHeight="1">
      <c r="A138" s="62" t="inlineStr">
        <is>
          <t>EM-0025-1</t>
        </is>
      </c>
      <c r="B138" s="63" t="inlineStr">
        <is>
          <t>EM-0059</t>
        </is>
      </c>
      <c r="C138" s="64" t="inlineStr">
        <is>
          <t>Condition: Control for both items of equipment (Equipment 1 and Equipment 2) is enabled, establishing a duty assist setup. Action: A start is requested for the equipment items via the duty tank level or manual control.</t>
        </is>
      </c>
      <c r="D138" s="63" t="inlineStr">
        <is>
          <t>Equipment 1 Control</t>
        </is>
      </c>
      <c r="E138" s="65" t="inlineStr">
        <is>
          <t>Enabled</t>
        </is>
      </c>
      <c r="F138" s="63" t="inlineStr">
        <is>
          <t>Equipment 1 Start Request</t>
        </is>
      </c>
      <c r="G138" s="65" t="inlineStr">
        <is>
          <t>1</t>
        </is>
      </c>
      <c r="H138" s="65" t="n"/>
      <c r="I138" s="63" t="inlineStr">
        <is>
          <t>Equipment 2 Start Enable</t>
        </is>
      </c>
      <c r="J138" s="65" t="inlineStr">
        <is>
          <t>Not Enabled</t>
        </is>
      </c>
    </row>
    <row r="139" ht="22" customHeight="1">
      <c r="A139" s="62" t="inlineStr">
        <is>
          <t>EM-0025-2</t>
        </is>
      </c>
      <c r="B139" s="63" t="inlineStr">
        <is>
          <t>EM-0059</t>
        </is>
      </c>
      <c r="C139" s="64" t="inlineStr">
        <is>
          <t>Condition: Only one level transmitter is installed (Tank Level B disabled) and this transmitter fails. Action: Equipment control operation continues based on the available inputs.</t>
        </is>
      </c>
      <c r="D139" s="63" t="inlineStr">
        <is>
          <t>Tank Level B</t>
        </is>
      </c>
      <c r="E139" s="65" t="inlineStr">
        <is>
          <t>Disabled</t>
        </is>
      </c>
      <c r="F139" s="63" t="inlineStr">
        <is>
          <t>Level Transmitter</t>
        </is>
      </c>
      <c r="G139" s="65" t="inlineStr">
        <is>
          <t>Failed</t>
        </is>
      </c>
      <c r="H139" s="65" t="n"/>
      <c r="I139" s="63" t="inlineStr">
        <is>
          <t>High and Low Level Alarms</t>
        </is>
      </c>
      <c r="J139" s="65" t="inlineStr">
        <is>
          <t>Occur with each operation</t>
        </is>
      </c>
    </row>
    <row r="140" ht="22" customHeight="1">
      <c r="A140" s="62" t="inlineStr">
        <is>
          <t>EM-0025-3</t>
        </is>
      </c>
      <c r="B140" s="63" t="inlineStr">
        <is>
          <t>EM-0059</t>
        </is>
      </c>
      <c r="C140" s="64" t="inlineStr">
        <is>
          <t>Condition: The operator wishes to manually operate the equipment locally from the OIP or remotely from SCADA. Action: The operator attempts to toggle the manual control to 'On/Off'.</t>
        </is>
      </c>
      <c r="D140" s="63" t="inlineStr">
        <is>
          <t>Equipment Control</t>
        </is>
      </c>
      <c r="E140" s="65" t="inlineStr">
        <is>
          <t>Manual</t>
        </is>
      </c>
      <c r="F140" s="63" t="inlineStr">
        <is>
          <t>Manual Control</t>
        </is>
      </c>
      <c r="G140" s="65" t="inlineStr">
        <is>
          <t>On/Off</t>
        </is>
      </c>
      <c r="H140" s="65" t="n"/>
      <c r="I140" s="63" t="inlineStr">
        <is>
          <t>Manual Control</t>
        </is>
      </c>
      <c r="J140" s="65" t="inlineStr">
        <is>
          <t>On/Off</t>
        </is>
      </c>
    </row>
    <row r="141" ht="22" customHeight="1">
      <c r="A141" s="62" t="inlineStr">
        <is>
          <t>EM-0025-4</t>
        </is>
      </c>
      <c r="B141" s="63" t="inlineStr">
        <is>
          <t>EM-0059</t>
        </is>
      </c>
      <c r="C141" s="64" t="inlineStr">
        <is>
          <t>Condition: The equipment is operating in auto mode with the equipment start request active. Action: The operator switches the equipment control from auto to manual.</t>
        </is>
      </c>
      <c r="D141" s="63" t="inlineStr">
        <is>
          <t>Equipment Control Mode</t>
        </is>
      </c>
      <c r="E141" s="65" t="inlineStr">
        <is>
          <t>Auto</t>
        </is>
      </c>
      <c r="F141" s="63" t="inlineStr">
        <is>
          <t>Equipment Control Mode</t>
        </is>
      </c>
      <c r="G141" s="65" t="inlineStr">
        <is>
          <t>Manual</t>
        </is>
      </c>
      <c r="H141" s="65" t="n"/>
      <c r="I141" s="63" t="inlineStr">
        <is>
          <t>Equipment Start Request</t>
        </is>
      </c>
      <c r="J141" s="65" t="inlineStr">
        <is>
          <t>Active (unchanged)</t>
        </is>
      </c>
    </row>
    <row r="142" ht="22" customHeight="1">
      <c r="A142" s="62" t="inlineStr">
        <is>
          <t>EM-0025-5</t>
        </is>
      </c>
      <c r="B142" s="63" t="inlineStr">
        <is>
          <t>EM-0059</t>
        </is>
      </c>
      <c r="C142" s="64" t="inlineStr">
        <is>
          <t>Condition: The equipment is operating in manual mode and the operator switches to auto, with the tank level above the equipment stop setpoint (or the high level float switch is active where the sole level transmitter has failed). Action: The equipment control is switched from manual to auto.</t>
        </is>
      </c>
      <c r="D142" s="63" t="inlineStr">
        <is>
          <t>Operation Mode</t>
        </is>
      </c>
      <c r="E142" s="65" t="inlineStr">
        <is>
          <t>Manual</t>
        </is>
      </c>
      <c r="F142" s="63" t="inlineStr">
        <is>
          <t>Operation Mode</t>
        </is>
      </c>
      <c r="G142" s="65" t="inlineStr">
        <is>
          <t>Auto</t>
        </is>
      </c>
      <c r="H142" s="65" t="n"/>
      <c r="I142" s="63" t="inlineStr">
        <is>
          <t>Equipment Start Request</t>
        </is>
      </c>
      <c r="J142" s="65" t="inlineStr">
        <is>
          <t>Deactivated</t>
        </is>
      </c>
    </row>
    <row r="143" ht="22" customHeight="1">
      <c r="A143" s="62" t="inlineStr">
        <is>
          <t>EM-0025-6</t>
        </is>
      </c>
      <c r="B143" s="63" t="inlineStr">
        <is>
          <t>EM-0059</t>
        </is>
      </c>
      <c r="C143" s="64" t="inlineStr">
        <is>
          <t>Condition: The equipment is operating in manual mode and the operator switches to auto, with the tank level below the equipment start setpoint (or the low level float switch is active where the sole level transmitter has failed) and the equipment start request is not active. Action: The equipment control is switched from manual to auto.</t>
        </is>
      </c>
      <c r="D143" s="63" t="inlineStr">
        <is>
          <t>Operation Mode</t>
        </is>
      </c>
      <c r="E143" s="65" t="inlineStr">
        <is>
          <t>Manual</t>
        </is>
      </c>
      <c r="F143" s="63" t="inlineStr">
        <is>
          <t>Operation Mode</t>
        </is>
      </c>
      <c r="G143" s="65" t="inlineStr">
        <is>
          <t>Auto</t>
        </is>
      </c>
      <c r="H143" s="65" t="n"/>
      <c r="I143" s="63" t="inlineStr">
        <is>
          <t>Equipment Start Request</t>
        </is>
      </c>
      <c r="J143" s="65" t="inlineStr">
        <is>
          <t>Active</t>
        </is>
      </c>
    </row>
    <row r="144" ht="22" customHeight="1">
      <c r="A144" s="62" t="inlineStr">
        <is>
          <t>EM-0025-7</t>
        </is>
      </c>
      <c r="B144" s="63" t="inlineStr">
        <is>
          <t>EM-0059</t>
        </is>
      </c>
      <c r="C144" s="64" t="inlineStr">
        <is>
          <t>Condition: The Permissive function is used to control the hours the Water Treatment Plant can run. Action: The Permissive is set Off, or the Permissive is set On.</t>
        </is>
      </c>
      <c r="D144" s="63" t="inlineStr">
        <is>
          <t>Permissive</t>
        </is>
      </c>
      <c r="E144" s="65" t="inlineStr">
        <is>
          <t>On</t>
        </is>
      </c>
      <c r="F144" s="63" t="inlineStr">
        <is>
          <t>Permissive</t>
        </is>
      </c>
      <c r="G144" s="65" t="inlineStr">
        <is>
          <t>Off</t>
        </is>
      </c>
      <c r="H144" s="65" t="n"/>
      <c r="I144" s="63" t="inlineStr">
        <is>
          <t>Call for Water</t>
        </is>
      </c>
      <c r="J144" s="65" t="inlineStr">
        <is>
          <t>Inhibited</t>
        </is>
      </c>
    </row>
    <row r="145" ht="22" customHeight="1">
      <c r="A145" s="62" t="inlineStr">
        <is>
          <t>EM-0025-8</t>
        </is>
      </c>
      <c r="B145" s="63" t="inlineStr">
        <is>
          <t>EM-0059</t>
        </is>
      </c>
      <c r="C145" s="64" t="inlineStr">
        <is>
          <t>Condition: The operator configures the Permissive Start Time and Duration settings. Action: The Permissive start time is set on a twenty four hour clock basis and the duration is set as the length of time the site is allowed to run.</t>
        </is>
      </c>
      <c r="D145" s="63" t="inlineStr">
        <is>
          <t>Permissive Start Time</t>
        </is>
      </c>
      <c r="E145" s="65" t="inlineStr">
        <is>
          <t>Configured</t>
        </is>
      </c>
      <c r="F145" s="63" t="inlineStr">
        <is>
          <t>Permissive Duration</t>
        </is>
      </c>
      <c r="G145" s="65" t="inlineStr">
        <is>
          <t>24 hours (for unrestricted sites)</t>
        </is>
      </c>
      <c r="H145" s="65" t="n"/>
      <c r="I145" s="63" t="inlineStr">
        <is>
          <t>Permissive Start Time</t>
        </is>
      </c>
      <c r="J145" s="65" t="inlineStr">
        <is>
          <t>Between 00:00 and 23:00 (24 hour clock)</t>
        </is>
      </c>
    </row>
    <row r="146" ht="22" customHeight="1">
      <c r="A146" s="62" t="inlineStr">
        <is>
          <t>EM-0025-9</t>
        </is>
      </c>
      <c r="B146" s="63" t="inlineStr">
        <is>
          <t>EM-0059</t>
        </is>
      </c>
      <c r="C146" s="64" t="inlineStr">
        <is>
          <t>Condition: The operator wishes to override the time-based Permissive state. Action: The operator presses the Force On button on the OIP to 'Force On' the Permissive, or presses the Force Off button on the OIP to 'Force OFF' the Permissive.</t>
        </is>
      </c>
      <c r="D146" s="63" t="inlineStr">
        <is>
          <t>Permissive</t>
        </is>
      </c>
      <c r="E146" s="65" t="inlineStr">
        <is>
          <t>Time-based</t>
        </is>
      </c>
      <c r="F146" s="63" t="inlineStr">
        <is>
          <t>Force On / Force Off Button</t>
        </is>
      </c>
      <c r="G146" s="65" t="inlineStr">
        <is>
          <t>Force On</t>
        </is>
      </c>
      <c r="H146" s="65" t="n"/>
      <c r="I146" s="63" t="inlineStr">
        <is>
          <t>Permissive</t>
        </is>
      </c>
      <c r="J146" s="65" t="inlineStr">
        <is>
          <t>Force On</t>
        </is>
      </c>
    </row>
    <row r="147" ht="22" customHeight="1">
      <c r="A147" s="62" t="inlineStr">
        <is>
          <t>PH-0026-1</t>
        </is>
      </c>
      <c r="B147" s="63" t="inlineStr">
        <is>
          <t>PH-0061</t>
        </is>
      </c>
      <c r="C147" s="64" t="inlineStr">
        <is>
          <t>Condition: Equipment 1 start request is unable to activate unless in manual control, and while the following conditions are not present: Equipment 1 is not in manual mode; Tank Level is not high; Water quality is not poor; or Equipment 2 is enabled and has been requested to start. Action: When the above conditions are met, Equipment 1 is requested to start when the start time is permissive and the Duty Tank Level is below the Equipment 1 start level setpoint (or low level float switch where sole level transmitter has failed) for at least 30 seconds.</t>
        </is>
      </c>
      <c r="D147" s="63" t="inlineStr">
        <is>
          <t>Manual Control</t>
        </is>
      </c>
      <c r="E147" s="65" t="inlineStr">
        <is>
          <t>1</t>
        </is>
      </c>
      <c r="F147" s="63" t="inlineStr">
        <is>
          <t>Duty Tank Level</t>
        </is>
      </c>
      <c r="G147" s="65" t="inlineStr">
        <is>
          <t>below Equipment 1 start level setpoint</t>
        </is>
      </c>
      <c r="H147" s="65" t="n">
        <v>30000</v>
      </c>
      <c r="I147" s="63" t="inlineStr">
        <is>
          <t>Equipment 1 Start Request</t>
        </is>
      </c>
      <c r="J147" s="65" t="inlineStr">
        <is>
          <t>Requested to start</t>
        </is>
      </c>
    </row>
    <row r="148" ht="22" customHeight="1">
      <c r="A148" s="62" t="inlineStr">
        <is>
          <t>PH-0026-2</t>
        </is>
      </c>
      <c r="B148" s="63" t="inlineStr">
        <is>
          <t>PH-0061</t>
        </is>
      </c>
      <c r="C148" s="64" t="inlineStr">
        <is>
          <t>Condition: Equipment 1 start request has been made. Action: The start request is maintained (latched) if Equipment 2 has been requested to start or while: Level transmitter control is active; Duty tank level is less than stop setpoint (or high level float switch not active where the sole level transmitter has failed); Permissive start is active; and Equipment 2 is not enabled or is enabled but is off (start request off for 2 minutes).</t>
        </is>
      </c>
      <c r="D148" s="63" t="inlineStr">
        <is>
          <t>Equipment 1 start request</t>
        </is>
      </c>
      <c r="E148" s="65" t="inlineStr">
        <is>
          <t>Requested</t>
        </is>
      </c>
      <c r="F148" s="63" t="inlineStr">
        <is>
          <t>Equipment 2 start request</t>
        </is>
      </c>
      <c r="G148" s="65" t="inlineStr">
        <is>
          <t>Requested</t>
        </is>
      </c>
      <c r="H148" s="65" t="n">
        <v>120000</v>
      </c>
      <c r="I148" s="63" t="inlineStr">
        <is>
          <t>Equipment 1 start request</t>
        </is>
      </c>
      <c r="J148" s="65" t="inlineStr">
        <is>
          <t>Maintained (Latched)</t>
        </is>
      </c>
    </row>
    <row r="149" ht="22" customHeight="1">
      <c r="A149" s="62" t="inlineStr">
        <is>
          <t>PH-0026-3</t>
        </is>
      </c>
      <c r="B149" s="63" t="inlineStr">
        <is>
          <t>PH-0061</t>
        </is>
      </c>
      <c r="C149" s="64" t="inlineStr">
        <is>
          <t>Condition: Equipment 1 start request is latched. Action: The duty tank level must be above the stop equipment setpoint (or the high level float switch is active where the sole level transmitter has failed) for 10 seconds.</t>
        </is>
      </c>
      <c r="D149" s="63" t="inlineStr">
        <is>
          <t>Equipment 1 Start Request</t>
        </is>
      </c>
      <c r="E149" s="65" t="inlineStr">
        <is>
          <t>Latched</t>
        </is>
      </c>
      <c r="F149" s="63" t="inlineStr">
        <is>
          <t>Duty Tank Level</t>
        </is>
      </c>
      <c r="G149" s="65" t="inlineStr">
        <is>
          <t>Above Stop Equipment Setpoint</t>
        </is>
      </c>
      <c r="H149" s="65" t="n">
        <v>10000</v>
      </c>
      <c r="I149" s="63" t="inlineStr">
        <is>
          <t>Equipment 1 Start Request</t>
        </is>
      </c>
      <c r="J149" s="65" t="inlineStr">
        <is>
          <t>Latched</t>
        </is>
      </c>
    </row>
    <row r="150" ht="22" customHeight="1">
      <c r="A150" s="62" t="inlineStr">
        <is>
          <t>PH-0026-4</t>
        </is>
      </c>
      <c r="B150" s="63" t="inlineStr">
        <is>
          <t>PH-0061</t>
        </is>
      </c>
      <c r="C150" s="64" t="inlineStr">
        <is>
          <t>Condition: Operator presses the Force Start button on the OIP or SCADA interface. Action: The operator can 'Force Start' Equipment 1, which bypasses the requirement for the tank level to be below the start level setpoint for the equipment start.</t>
        </is>
      </c>
      <c r="D150" s="63" t="inlineStr">
        <is>
          <t>Force Start</t>
        </is>
      </c>
      <c r="E150" s="65" t="inlineStr">
        <is>
          <t>Inactive</t>
        </is>
      </c>
      <c r="F150" s="63" t="inlineStr">
        <is>
          <t>Force Start</t>
        </is>
      </c>
      <c r="G150" s="65" t="inlineStr">
        <is>
          <t>Pressed</t>
        </is>
      </c>
      <c r="H150" s="65" t="n"/>
      <c r="I150" s="63" t="inlineStr">
        <is>
          <t>Equipment 1</t>
        </is>
      </c>
      <c r="J150" s="65" t="inlineStr">
        <is>
          <t>Forced to start</t>
        </is>
      </c>
    </row>
    <row r="151" ht="22" customHeight="1">
      <c r="A151" s="62" t="inlineStr">
        <is>
          <t>CM-0027-1</t>
        </is>
      </c>
      <c r="B151" s="63" t="inlineStr">
        <is>
          <t>CM-0063</t>
        </is>
      </c>
      <c r="C151" s="64" t="inlineStr">
        <is>
          <t>Condition: The high level switch and/or low level switch on the service tank is enabled via the OIP configuration, and a physical level switch provides a digital input to the PLC. Action: The PLC processes the digital input from the physical level switches, applying a debounce time of 10 seconds to the input.</t>
        </is>
      </c>
      <c r="D151" s="63" t="inlineStr">
        <is>
          <t>Level Switch (service tank)</t>
        </is>
      </c>
      <c r="E151" s="65" t="inlineStr">
        <is>
          <t>Enabled via OIP configuration</t>
        </is>
      </c>
      <c r="F151" s="63" t="inlineStr">
        <is>
          <t>Physical Level Switch Digital Input</t>
        </is>
      </c>
      <c r="G151" s="65" t="inlineStr">
        <is>
          <t>Activated</t>
        </is>
      </c>
      <c r="H151" s="65" t="n">
        <v>10000</v>
      </c>
      <c r="I151" s="63" t="inlineStr">
        <is>
          <t>High/Low Level Alarm</t>
        </is>
      </c>
      <c r="J151" s="65" t="inlineStr">
        <is>
          <t>Displayed on OIP and sent to SCADA</t>
        </is>
      </c>
    </row>
    <row r="152" ht="22" customHeight="1">
      <c r="A152" s="62" t="inlineStr">
        <is>
          <t>CM-0027-2</t>
        </is>
      </c>
      <c r="B152" s="63" t="inlineStr">
        <is>
          <t>CM-0063</t>
        </is>
      </c>
      <c r="C152" s="64" t="inlineStr">
        <is>
          <t>Condition: The sole level transmitter has failed, and the low and high alarm float switches are used for equipment control as start and stop points. Action: The equipment is started and stopped using the low and high alarm float switches as start and stop points.</t>
        </is>
      </c>
      <c r="D152" s="63" t="inlineStr">
        <is>
          <t>Level Transmitter</t>
        </is>
      </c>
      <c r="E152" s="65" t="inlineStr">
        <is>
          <t>Failed</t>
        </is>
      </c>
      <c r="F152" s="63" t="inlineStr">
        <is>
          <t>High Alarm Float Switch</t>
        </is>
      </c>
      <c r="G152" s="65" t="inlineStr">
        <is>
          <t>Stop point (equipment stop)</t>
        </is>
      </c>
      <c r="H152" s="65" t="n"/>
      <c r="I152" s="63" t="inlineStr">
        <is>
          <t>High Level Alarm</t>
        </is>
      </c>
      <c r="J152" s="65" t="inlineStr">
        <is>
          <t>Occurs</t>
        </is>
      </c>
    </row>
    <row r="153" ht="22" customHeight="1">
      <c r="A153" s="62" t="inlineStr">
        <is>
          <t>CM-0027-3</t>
        </is>
      </c>
      <c r="B153" s="63" t="inlineStr">
        <is>
          <t>CM-0063</t>
        </is>
      </c>
      <c r="C153" s="64" t="inlineStr">
        <is>
          <t>Condition: The high level switch and/or low level switch on the service tank is disabled via the OIP configuration (disabled operation). Action: The system operates with the level switches disabled.</t>
        </is>
      </c>
      <c r="D153" s="63" t="inlineStr">
        <is>
          <t>High Level Switch / Low Level Switch</t>
        </is>
      </c>
      <c r="E153" s="65" t="inlineStr">
        <is>
          <t>Disabled via OIP configuration</t>
        </is>
      </c>
      <c r="F153" s="63" t="inlineStr">
        <is>
          <t>Level Switches Operation</t>
        </is>
      </c>
      <c r="G153" s="65" t="inlineStr">
        <is>
          <t>Disabled</t>
        </is>
      </c>
      <c r="H153" s="65" t="n"/>
      <c r="I153" s="63" t="inlineStr">
        <is>
          <t>Level Alarms</t>
        </is>
      </c>
      <c r="J153" s="65" t="inlineStr">
        <is>
          <t>Off (indications not visible on OIP)</t>
        </is>
      </c>
    </row>
    <row r="154" ht="22" customHeight="1">
      <c r="A154" s="62" t="inlineStr">
        <is>
          <t>CM-0028</t>
        </is>
      </c>
      <c r="B154" s="63" t="inlineStr">
        <is>
          <t>CM-0067</t>
        </is>
      </c>
      <c r="C154" s="64" t="inlineStr">
        <is>
          <t>Condition: The Chlorine Inlet Residual monitoring parameter is configured for alarm setpoints. Action: The High High Setpoint for Chlorine Inlet Residual is set to 4.95 mg/l within the allowed range of 0.00 - 5.00 mg/l, monitored via SCADA.</t>
        </is>
      </c>
      <c r="D154" s="63" t="inlineStr">
        <is>
          <t>Chlorine Inlet Residual</t>
        </is>
      </c>
      <c r="E154" s="65" t="inlineStr">
        <is>
          <t>Monitoring parameter configured for alarm setpoints</t>
        </is>
      </c>
      <c r="F154" s="63" t="inlineStr">
        <is>
          <t>High High Setpoint</t>
        </is>
      </c>
      <c r="G154" s="65" t="inlineStr">
        <is>
          <t>4.95</t>
        </is>
      </c>
      <c r="H154" s="65" t="n"/>
      <c r="I154" s="63" t="inlineStr">
        <is>
          <t>Chlorine Inlet Residual High High Setpoint (SCADA)</t>
        </is>
      </c>
      <c r="J154" s="65" t="inlineStr">
        <is>
          <t>4.95 mg/l</t>
        </is>
      </c>
    </row>
  </sheetData>
  <mergeCells count="4">
    <mergeCell ref="A2:Q2"/>
    <mergeCell ref="A4:D4"/>
    <mergeCell ref="A1:Q1"/>
    <mergeCell ref="F4:I4"/>
  </mergeCells>
  <conditionalFormatting sqref="N9:N154">
    <cfRule type="cellIs" priority="1" operator="equal" dxfId="0" stopIfTrue="1">
      <formula>"Pass"</formula>
    </cfRule>
    <cfRule type="cellIs" priority="2" operator="equal" dxfId="1" stopIfTrue="1">
      <formula>"Fail"</formula>
    </cfRule>
  </conditionalFormatting>
  <dataValidations count="1">
    <dataValidation sqref="N9:N154" showDropDown="0" showInputMessage="0" showErrorMessage="0" allowBlank="1" errorTitle="Invalid Status" error="Please select a status from the predefined list." promptTitle="Select Status" prompt="Choose from: Pass, Fail, In Progress, Blocked, Not Started." type="list">
      <formula1>"Pass,Fail,In Progress,Blocked,Not Started"</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sheetPr>
  <dimension ref="A1:O21"/>
  <sheetViews>
    <sheetView showGridLines="0" workbookViewId="0">
      <pane ySplit="7" topLeftCell="A8" activePane="bottomLeft" state="frozen"/>
      <selection pane="bottomLeft" activeCell="A1" sqref="A1"/>
    </sheetView>
  </sheetViews>
  <sheetFormatPr baseColWidth="8" defaultRowHeight="15"/>
  <cols>
    <col width="12" customWidth="1" min="1" max="1"/>
    <col width="15" customWidth="1" min="2" max="2"/>
    <col width="55" customWidth="1" min="3" max="3"/>
    <col width="18" customWidth="1" min="4" max="4"/>
    <col width="22" customWidth="1" min="5" max="5"/>
    <col width="18" customWidth="1" min="6" max="6"/>
    <col width="15" customWidth="1" min="7" max="7"/>
    <col width="50" customWidth="1" min="8" max="8"/>
  </cols>
  <sheetData>
    <row r="1">
      <c r="A1" s="1" t="inlineStr">
        <is>
          <t>IEC 62381 / ISA-62381 Punch List Ledger</t>
        </is>
      </c>
    </row>
    <row r="2">
      <c r="A2" s="2" t="inlineStr">
        <is>
          <t>Classification: Category A - Hold-point (Must resolve before shipment); Category B - Minor (Can carry over to SAT/SIT)</t>
        </is>
      </c>
    </row>
    <row r="4">
      <c r="A4" s="14" t="inlineStr">
        <is>
          <t>TOTAL OPEN ITEMS</t>
        </is>
      </c>
      <c r="B4" s="38" t="n"/>
      <c r="C4" s="39" t="n"/>
      <c r="D4" s="14" t="inlineStr">
        <is>
          <t>CATEGORY A (HOLD)</t>
        </is>
      </c>
      <c r="E4" s="38" t="n"/>
      <c r="F4" s="39" t="n"/>
      <c r="G4" s="14" t="inlineStr">
        <is>
          <t>CATEGORY B (MINOR)</t>
        </is>
      </c>
      <c r="H4" s="38" t="n"/>
      <c r="I4" s="39" t="n"/>
      <c r="J4" s="14" t="inlineStr">
        <is>
          <t>TOTAL ITEMS</t>
        </is>
      </c>
      <c r="K4" s="38" t="n"/>
      <c r="L4" s="39" t="n"/>
      <c r="M4" s="14" t="inlineStr">
        <is>
          <t>VERIFICATION RATE</t>
        </is>
      </c>
      <c r="N4" s="38" t="n"/>
      <c r="O4" s="39" t="n"/>
    </row>
    <row r="5">
      <c r="A5" s="16">
        <f>COUNTIF(G8:G25, "Open") + COUNTIF(G8:G25, "In Progress")</f>
        <v/>
      </c>
      <c r="B5" s="38" t="n"/>
      <c r="C5" s="39" t="n"/>
      <c r="D5" s="16">
        <f>COUNTIFS(D8:D25, "A - Hold-point", G8:G25, "&lt;&gt;Closed")</f>
        <v/>
      </c>
      <c r="E5" s="38" t="n"/>
      <c r="F5" s="39" t="n"/>
      <c r="G5" s="16">
        <f>COUNTIFS(D8:D25, "B - Minor", G8:G25, "&lt;&gt;Closed")</f>
        <v/>
      </c>
      <c r="H5" s="38" t="n"/>
      <c r="I5" s="39" t="n"/>
      <c r="J5" s="16">
        <f>COUNTA(A8:A25)</f>
        <v/>
      </c>
      <c r="K5" s="38" t="n"/>
      <c r="L5" s="39" t="n"/>
      <c r="M5" s="20">
        <f>IFERROR(COUNTIF(G8:G25, "Closed")/COUNTA(A8:A25), 0)</f>
        <v/>
      </c>
      <c r="N5" s="38" t="n"/>
      <c r="O5" s="39" t="n"/>
    </row>
    <row r="7">
      <c r="A7" s="21" t="inlineStr">
        <is>
          <t>Punch ID</t>
        </is>
      </c>
      <c r="B7" s="21" t="inlineStr">
        <is>
          <t>Checklist Ref</t>
        </is>
      </c>
      <c r="C7" s="21" t="inlineStr">
        <is>
          <t>Non-Conformance Description</t>
        </is>
      </c>
      <c r="D7" s="21" t="inlineStr">
        <is>
          <t>Severity Class</t>
        </is>
      </c>
      <c r="E7" s="21" t="inlineStr">
        <is>
          <t>Assigned Owner</t>
        </is>
      </c>
      <c r="F7" s="21" t="inlineStr">
        <is>
          <t>Target Close Date</t>
        </is>
      </c>
      <c r="G7" s="21" t="inlineStr">
        <is>
          <t>Status</t>
        </is>
      </c>
      <c r="H7" s="21" t="inlineStr">
        <is>
          <t>Resolution &amp; Verification Details</t>
        </is>
      </c>
    </row>
    <row r="8">
      <c r="A8" s="8" t="inlineStr">
        <is>
          <t>PL-001</t>
        </is>
      </c>
      <c r="B8" s="8" t="inlineStr">
        <is>
          <t>TC-FUN-004</t>
        </is>
      </c>
      <c r="C8" s="6" t="inlineStr">
        <is>
          <t>High-priority critical analog alarm triggered on HMI, but the physical control room audible horn was delayed by 4 seconds (Standard target: instant horn trigger).</t>
        </is>
      </c>
      <c r="D8" s="35" t="inlineStr">
        <is>
          <t>A - Hold-point</t>
        </is>
      </c>
      <c r="E8" s="6" t="inlineStr">
        <is>
          <t>Automation Vendor</t>
        </is>
      </c>
      <c r="F8" s="8" t="inlineStr">
        <is>
          <t>2026-08-13</t>
        </is>
      </c>
      <c r="G8" s="28" t="inlineStr">
        <is>
          <t>In Progress</t>
        </is>
      </c>
      <c r="H8" s="6" t="inlineStr">
        <is>
          <t>Vendor team analyzing Horn relay and block logic timing. Fixed delay settings; pending final re-test.</t>
        </is>
      </c>
    </row>
    <row r="9">
      <c r="A9" s="24" t="inlineStr">
        <is>
          <t>PL-002</t>
        </is>
      </c>
      <c r="B9" s="24" t="inlineStr">
        <is>
          <t>TC-FUN-007</t>
        </is>
      </c>
      <c r="C9" s="25" t="inlineStr">
        <is>
          <t>Hot-standby CPU controller switchover completed but took 1.2 seconds, exceeding the 500ms target during primary power interruption simulation.</t>
        </is>
      </c>
      <c r="D9" s="36" t="inlineStr">
        <is>
          <t>A - Hold-point</t>
        </is>
      </c>
      <c r="E9" s="25" t="inlineStr">
        <is>
          <t>CPU OEM Specialist</t>
        </is>
      </c>
      <c r="F9" s="24" t="inlineStr">
        <is>
          <t>2026-08-14</t>
        </is>
      </c>
      <c r="G9" s="27" t="inlineStr">
        <is>
          <t>Open</t>
        </is>
      </c>
      <c r="H9" s="25" t="inlineStr">
        <is>
          <t>Analyzing redundant network packet polling interval settings to speed up synchronization.</t>
        </is>
      </c>
    </row>
    <row r="10">
      <c r="A10" s="8" t="inlineStr">
        <is>
          <t>PL-003</t>
        </is>
      </c>
      <c r="B10" s="71" t="inlineStr">
        <is>
          <t>TC-003</t>
        </is>
      </c>
      <c r="C10" s="72" t="inlineStr">
        <is>
          <t>Minor conveyor run-off interlock (CV001_Minor_Ilk) failed to activate after the 10-second timer delay had elapsed during dynamic conveyor logic testing. Value remained at 0.</t>
        </is>
      </c>
      <c r="D10" s="71" t="inlineStr">
        <is>
          <t>B - Minor</t>
        </is>
      </c>
      <c r="E10" s="72" t="inlineStr">
        <is>
          <t>PLC Application Programmer</t>
        </is>
      </c>
      <c r="F10" s="71" t="inlineStr">
        <is>
          <t>2026-08-18</t>
        </is>
      </c>
      <c r="G10" s="71" t="inlineStr">
        <is>
          <t>Open</t>
        </is>
      </c>
      <c r="H10" s="72" t="inlineStr">
        <is>
          <t>Assigned to application programming team to audit the timer accumulators and internal interlock permissive logic in block CV001_CTRL.</t>
        </is>
      </c>
    </row>
    <row r="11">
      <c r="A11" s="24" t="inlineStr">
        <is>
          <t>PL-004</t>
        </is>
      </c>
      <c r="B11" s="32" t="n"/>
      <c r="C11" s="31" t="n"/>
      <c r="D11" s="32" t="n"/>
      <c r="E11" s="31" t="n"/>
      <c r="F11" s="32" t="n"/>
      <c r="G11" s="32" t="n"/>
      <c r="H11" s="31" t="n"/>
    </row>
    <row r="12">
      <c r="A12" s="8" t="inlineStr">
        <is>
          <t>PL-005</t>
        </is>
      </c>
      <c r="B12" s="32" t="n"/>
      <c r="C12" s="31" t="n"/>
      <c r="D12" s="32" t="n"/>
      <c r="E12" s="31" t="n"/>
      <c r="F12" s="32" t="n"/>
      <c r="G12" s="32" t="n"/>
      <c r="H12" s="31" t="n"/>
    </row>
    <row r="13">
      <c r="A13" s="24" t="inlineStr">
        <is>
          <t>PL-006</t>
        </is>
      </c>
      <c r="B13" s="32" t="n"/>
      <c r="C13" s="31" t="n"/>
      <c r="D13" s="32" t="n"/>
      <c r="E13" s="31" t="n"/>
      <c r="F13" s="32" t="n"/>
      <c r="G13" s="32" t="n"/>
      <c r="H13" s="31" t="n"/>
    </row>
    <row r="14">
      <c r="A14" s="8" t="inlineStr">
        <is>
          <t>PL-007</t>
        </is>
      </c>
      <c r="B14" s="32" t="n"/>
      <c r="C14" s="31" t="n"/>
      <c r="D14" s="32" t="n"/>
      <c r="E14" s="31" t="n"/>
      <c r="F14" s="32" t="n"/>
      <c r="G14" s="32" t="n"/>
      <c r="H14" s="31" t="n"/>
    </row>
    <row r="15">
      <c r="A15" s="24" t="inlineStr">
        <is>
          <t>PL-008</t>
        </is>
      </c>
      <c r="B15" s="32" t="n"/>
      <c r="C15" s="31" t="n"/>
      <c r="D15" s="32" t="n"/>
      <c r="E15" s="31" t="n"/>
      <c r="F15" s="32" t="n"/>
      <c r="G15" s="32" t="n"/>
      <c r="H15" s="31" t="n"/>
    </row>
    <row r="16">
      <c r="A16" s="8" t="inlineStr">
        <is>
          <t>PL-009</t>
        </is>
      </c>
      <c r="B16" s="32" t="n"/>
      <c r="C16" s="31" t="n"/>
      <c r="D16" s="32" t="n"/>
      <c r="E16" s="31" t="n"/>
      <c r="F16" s="32" t="n"/>
      <c r="G16" s="32" t="n"/>
      <c r="H16" s="31" t="n"/>
    </row>
    <row r="17">
      <c r="A17" s="24" t="inlineStr">
        <is>
          <t>PL-010</t>
        </is>
      </c>
      <c r="B17" s="32" t="n"/>
      <c r="C17" s="31" t="n"/>
      <c r="D17" s="32" t="n"/>
      <c r="E17" s="31" t="n"/>
      <c r="F17" s="32" t="n"/>
      <c r="G17" s="32" t="n"/>
      <c r="H17" s="31" t="n"/>
    </row>
    <row r="18">
      <c r="A18" s="8" t="inlineStr">
        <is>
          <t>PL-011</t>
        </is>
      </c>
      <c r="B18" s="32" t="n"/>
      <c r="C18" s="31" t="n"/>
      <c r="D18" s="32" t="n"/>
      <c r="E18" s="31" t="n"/>
      <c r="F18" s="32" t="n"/>
      <c r="G18" s="32" t="n"/>
      <c r="H18" s="31" t="n"/>
    </row>
    <row r="19">
      <c r="A19" s="24" t="inlineStr">
        <is>
          <t>PL-012</t>
        </is>
      </c>
      <c r="B19" s="32" t="n"/>
      <c r="C19" s="31" t="n"/>
      <c r="D19" s="32" t="n"/>
      <c r="E19" s="31" t="n"/>
      <c r="F19" s="32" t="n"/>
      <c r="G19" s="32" t="n"/>
      <c r="H19" s="31" t="n"/>
    </row>
    <row r="20">
      <c r="A20" s="8" t="inlineStr">
        <is>
          <t>PL-013</t>
        </is>
      </c>
      <c r="B20" s="32" t="n"/>
      <c r="C20" s="31" t="n"/>
      <c r="D20" s="32" t="n"/>
      <c r="E20" s="31" t="n"/>
      <c r="F20" s="32" t="n"/>
      <c r="G20" s="32" t="n"/>
      <c r="H20" s="31" t="n"/>
    </row>
    <row r="21">
      <c r="A21" s="24" t="inlineStr">
        <is>
          <t>PL-014</t>
        </is>
      </c>
      <c r="B21" s="32" t="n"/>
      <c r="C21" s="31" t="n"/>
      <c r="D21" s="32" t="n"/>
      <c r="E21" s="31" t="n"/>
      <c r="F21" s="32" t="n"/>
      <c r="G21" s="32" t="n"/>
      <c r="H21" s="31" t="n"/>
    </row>
  </sheetData>
  <mergeCells count="10">
    <mergeCell ref="J5:L5"/>
    <mergeCell ref="D5:F5"/>
    <mergeCell ref="A5:C5"/>
    <mergeCell ref="G5:I5"/>
    <mergeCell ref="D4:F4"/>
    <mergeCell ref="M4:O4"/>
    <mergeCell ref="M5:O5"/>
    <mergeCell ref="G4:I4"/>
    <mergeCell ref="J4:L4"/>
    <mergeCell ref="A4:C4"/>
  </mergeCells>
  <dataValidations count="2">
    <dataValidation sqref="D8:D21" showDropDown="0" showInputMessage="0" showErrorMessage="0" allowBlank="1" errorTitle="Invalid Severity" error="Must select A - Hold-point or B - Minor" type="list">
      <formula1>"A - Hold-point,B - Minor"</formula1>
    </dataValidation>
    <dataValidation sqref="G8:G21" showDropDown="0" showInputMessage="0" showErrorMessage="0" allowBlank="1" errorTitle="Invalid Status" error="Select Status from the list" type="list">
      <formula1>"Open,In Progress,Verified,Closed"</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2026-08-15T06:27:23Z</dcterms:created>
  <dcterms:modified xmlns:dcterms="http://purl.org/dc/terms/" xmlns:xsi="http://www.w3.org/2001/XMLSchema-instance" xsi:type="dcterms:W3CDTF">2026-10-05T23:35:34Z</dcterms:modified>
</cp:coreProperties>
</file>