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OC &amp; Legend" sheetId="1" state="visible" r:id="rId1"/>
    <sheet xmlns:r="http://schemas.openxmlformats.org/officeDocument/2006/relationships" name="Functional Test Checklist" sheetId="2" state="visible" r:id="rId2"/>
    <sheet xmlns:r="http://schemas.openxmlformats.org/officeDocument/2006/relationships" name="PLC Automated Tests" sheetId="3" state="visible" r:id="rId3"/>
    <sheet xmlns:r="http://schemas.openxmlformats.org/officeDocument/2006/relationships" name="Punch List Ledger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%"/>
  </numFmts>
  <fonts count="19">
    <font>
      <name val="Calibri"/>
      <family val="2"/>
      <color theme="1"/>
      <sz val="11"/>
      <scheme val="minor"/>
    </font>
    <font>
      <name val="Calibri"/>
      <b val="1"/>
      <color rgb="001F497D"/>
      <sz val="16"/>
    </font>
    <font>
      <name val="Calibri"/>
      <i val="1"/>
      <color rgb="00595959"/>
      <sz val="10"/>
    </font>
    <font>
      <name val="Calibri"/>
      <b val="1"/>
      <color rgb="00FFFFFF"/>
      <sz val="11"/>
    </font>
    <font>
      <name val="Calibri"/>
      <b val="1"/>
      <color rgb="00000000"/>
      <sz val="11"/>
    </font>
    <font>
      <name val="Calibri"/>
      <color rgb="00000000"/>
      <sz val="11"/>
    </font>
    <font>
      <name val="Calibri"/>
      <b val="1"/>
      <color rgb="000563C1"/>
      <sz val="11"/>
      <u val="single"/>
    </font>
    <font>
      <name val="Calibri"/>
      <b val="1"/>
      <color rgb="00595959"/>
      <sz val="9"/>
    </font>
    <font>
      <name val="Calibri"/>
      <b val="1"/>
      <color rgb="001F497D"/>
      <sz val="18"/>
    </font>
    <font>
      <name val="Calibri"/>
      <b val="1"/>
      <color rgb="00006100"/>
      <sz val="11"/>
    </font>
    <font>
      <name val="Calibri"/>
      <b val="1"/>
      <color rgb="009C0006"/>
      <sz val="11"/>
    </font>
    <font>
      <name val="Calibri"/>
      <b val="1"/>
      <color rgb="009C6500"/>
      <sz val="11"/>
    </font>
    <font>
      <name val="Calibri"/>
      <sz val="11"/>
    </font>
    <font>
      <name val="Calibri"/>
      <b val="1"/>
      <sz val="11"/>
    </font>
    <font>
      <name val="Calibri"/>
      <b val="1"/>
      <color rgb="000563C1"/>
      <sz val="11"/>
    </font>
    <font>
      <name val="Calibri"/>
      <b val="1"/>
      <color rgb="00FFFFFF"/>
      <sz val="10"/>
    </font>
    <font>
      <name val="Calibri"/>
      <b val="1"/>
      <color rgb="00333333"/>
      <sz val="10"/>
    </font>
    <font>
      <name val="Calibri"/>
      <color rgb="00000000"/>
      <sz val="10"/>
    </font>
    <font>
      <name val="Calibri"/>
      <b val="1"/>
      <color rgb="001F497D"/>
      <sz val="14"/>
    </font>
  </fonts>
  <fills count="13">
    <fill>
      <patternFill/>
    </fill>
    <fill>
      <patternFill patternType="gray125"/>
    </fill>
    <fill>
      <patternFill patternType="solid">
        <fgColor rgb="002F5597"/>
        <bgColor rgb="002F5597"/>
      </patternFill>
    </fill>
    <fill>
      <patternFill patternType="solid">
        <fgColor rgb="001F4E78"/>
        <bgColor rgb="001F4E78"/>
      </patternFill>
    </fill>
    <fill>
      <patternFill patternType="solid">
        <fgColor rgb="00DDEBF7"/>
        <bgColor rgb="00DDEBF7"/>
      </patternFill>
    </fill>
    <fill>
      <patternFill patternType="solid">
        <fgColor rgb="00E2EFDA"/>
        <bgColor rgb="00E2EFDA"/>
      </patternFill>
    </fill>
    <fill>
      <patternFill patternType="solid">
        <fgColor rgb="00F2F2F2"/>
        <bgColor rgb="00F2F2F2"/>
      </patternFill>
    </fill>
    <fill>
      <patternFill patternType="solid">
        <fgColor rgb="00FFF2CC"/>
        <bgColor rgb="00FFF2CC"/>
      </patternFill>
    </fill>
    <fill>
      <patternFill patternType="solid">
        <fgColor rgb="00C6EFCE"/>
        <bgColor rgb="00C6EFCE"/>
      </patternFill>
    </fill>
    <fill>
      <patternFill patternType="solid">
        <fgColor rgb="00FFC7CE"/>
        <bgColor rgb="00FFC7CE"/>
      </patternFill>
    </fill>
    <fill>
      <patternFill patternType="solid">
        <fgColor rgb="00FFEB9C"/>
        <bgColor rgb="00FFEB9C"/>
      </patternFill>
    </fill>
    <fill>
      <patternFill patternType="solid">
        <fgColor rgb="00FFFFFF"/>
        <bgColor rgb="00FFFFFF"/>
      </patternFill>
    </fill>
    <fill>
      <patternFill patternType="solid">
        <fgColor rgb="004472C4"/>
        <bgColor rgb="004472C4"/>
      </patternFill>
    </fill>
  </fills>
  <borders count="8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  <border>
      <left/>
      <right/>
      <top style="thin">
        <color rgb="00BFBFBF"/>
      </top>
      <bottom/>
      <diagonal/>
    </border>
    <border>
      <left/>
      <right style="thin">
        <color rgb="00BFBFBF"/>
      </right>
      <top style="thin">
        <color rgb="00BFBFBF"/>
      </top>
      <bottom/>
      <diagonal/>
    </border>
    <border>
      <left/>
      <right/>
      <top style="thin">
        <color rgb="00BFBFBF"/>
      </top>
      <bottom style="thin">
        <color rgb="00BFBFBF"/>
      </bottom>
      <diagonal/>
    </border>
    <border>
      <left/>
      <right style="thin">
        <color rgb="00BFBFBF"/>
      </right>
      <top style="thin">
        <color rgb="00BFBFBF"/>
      </top>
      <bottom style="thin">
        <color rgb="00BFBFBF"/>
      </bottom>
      <diagonal/>
    </border>
    <border>
      <left style="thin">
        <color rgb="00D9D9D9"/>
      </left>
      <right style="thin">
        <color rgb="00D9D9D9"/>
      </right>
      <top style="thin">
        <color rgb="00D9D9D9"/>
      </top>
      <bottom style="thin">
        <color rgb="00D9D9D9"/>
      </bottom>
    </border>
    <border>
      <bottom style="medium">
        <color rgb="001F4E78"/>
      </bottom>
    </border>
  </borders>
  <cellStyleXfs count="1">
    <xf numFmtId="0" fontId="0" fillId="0" borderId="0"/>
  </cellStyleXfs>
  <cellXfs count="7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0" fontId="3" fillId="3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/>
    </xf>
    <xf numFmtId="0" fontId="5" fillId="0" borderId="1" applyAlignment="1" pivotButton="0" quotePrefix="0" xfId="0">
      <alignment horizontal="left" vertical="center" wrapText="1"/>
    </xf>
    <xf numFmtId="0" fontId="6" fillId="0" borderId="1" applyAlignment="1" pivotButton="0" quotePrefix="0" xfId="0">
      <alignment horizontal="center" vertical="center"/>
    </xf>
    <xf numFmtId="0" fontId="5" fillId="0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center" vertical="center"/>
    </xf>
    <xf numFmtId="0" fontId="4" fillId="5" borderId="1" applyAlignment="1" pivotButton="0" quotePrefix="0" xfId="0">
      <alignment horizontal="center" vertical="center"/>
    </xf>
    <xf numFmtId="0" fontId="4" fillId="6" borderId="1" applyAlignment="1" pivotButton="0" quotePrefix="0" xfId="0">
      <alignment horizontal="center" vertical="center"/>
    </xf>
    <xf numFmtId="0" fontId="4" fillId="7" borderId="1" applyAlignment="1" pivotButton="0" quotePrefix="0" xfId="0">
      <alignment horizontal="center" vertical="center"/>
    </xf>
    <xf numFmtId="0" fontId="7" fillId="6" borderId="1" applyAlignment="1" pivotButton="0" quotePrefix="0" xfId="0">
      <alignment horizontal="center" vertical="center"/>
    </xf>
    <xf numFmtId="0" fontId="0" fillId="6" borderId="1" pivotButton="0" quotePrefix="0" xfId="0"/>
    <xf numFmtId="0" fontId="8" fillId="4" borderId="1" applyAlignment="1" pivotButton="0" quotePrefix="0" xfId="0">
      <alignment horizontal="center" vertical="center"/>
    </xf>
    <xf numFmtId="0" fontId="0" fillId="4" borderId="1" pivotButton="0" quotePrefix="0" xfId="0"/>
    <xf numFmtId="0" fontId="8" fillId="5" borderId="1" applyAlignment="1" pivotButton="0" quotePrefix="0" xfId="0">
      <alignment horizontal="center" vertical="center"/>
    </xf>
    <xf numFmtId="0" fontId="0" fillId="5" borderId="1" pivotButton="0" quotePrefix="0" xfId="0"/>
    <xf numFmtId="164" fontId="8" fillId="5" borderId="1" applyAlignment="1" pivotButton="0" quotePrefix="0" xfId="0">
      <alignment horizontal="center" vertical="center"/>
    </xf>
    <xf numFmtId="0" fontId="3" fillId="3" borderId="1" applyAlignment="1" pivotButton="0" quotePrefix="0" xfId="0">
      <alignment horizontal="center" vertical="center" wrapText="1"/>
    </xf>
    <xf numFmtId="0" fontId="9" fillId="8" borderId="1" applyAlignment="1" pivotButton="0" quotePrefix="0" xfId="0">
      <alignment horizontal="center" vertical="center"/>
    </xf>
    <xf numFmtId="0" fontId="5" fillId="0" borderId="1" applyAlignment="1" pivotButton="0" quotePrefix="0" xfId="0">
      <alignment horizontal="left" vertical="center"/>
    </xf>
    <xf numFmtId="0" fontId="5" fillId="6" borderId="1" applyAlignment="1" pivotButton="0" quotePrefix="0" xfId="0">
      <alignment horizontal="center" vertical="center"/>
    </xf>
    <xf numFmtId="0" fontId="5" fillId="6" borderId="1" applyAlignment="1" pivotButton="0" quotePrefix="0" xfId="0">
      <alignment horizontal="left" vertical="center" wrapText="1"/>
    </xf>
    <xf numFmtId="0" fontId="5" fillId="6" borderId="1" applyAlignment="1" pivotButton="0" quotePrefix="0" xfId="0">
      <alignment horizontal="left" vertical="center"/>
    </xf>
    <xf numFmtId="0" fontId="10" fillId="9" borderId="1" applyAlignment="1" pivotButton="0" quotePrefix="0" xfId="0">
      <alignment horizontal="center" vertical="center"/>
    </xf>
    <xf numFmtId="0" fontId="11" fillId="10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left" vertical="center"/>
    </xf>
    <xf numFmtId="0" fontId="0" fillId="4" borderId="1" applyAlignment="1" pivotButton="0" quotePrefix="0" xfId="0">
      <alignment horizontal="left" vertical="center"/>
    </xf>
    <xf numFmtId="0" fontId="0" fillId="4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left" vertical="center"/>
    </xf>
    <xf numFmtId="0" fontId="10" fillId="0" borderId="1" applyAlignment="1" pivotButton="0" quotePrefix="0" xfId="0">
      <alignment horizontal="center" vertical="center"/>
    </xf>
    <xf numFmtId="0" fontId="10" fillId="6" borderId="1" applyAlignment="1" pivotButton="0" quotePrefix="0" xfId="0">
      <alignment horizontal="center" vertical="center"/>
    </xf>
    <xf numFmtId="0" fontId="14" fillId="0" borderId="1" applyAlignment="1" pivotButton="0" quotePrefix="0" xfId="0">
      <alignment horizontal="center" vertical="center"/>
    </xf>
    <xf numFmtId="0" fontId="0" fillId="0" borderId="4" pivotButton="0" quotePrefix="0" xfId="0"/>
    <xf numFmtId="0" fontId="0" fillId="0" borderId="5" pivotButton="0" quotePrefix="0" xfId="0"/>
    <xf numFmtId="164" fontId="8" fillId="4" borderId="1" applyAlignment="1" pivotButton="0" quotePrefix="0" xfId="0">
      <alignment horizontal="center" vertical="center"/>
    </xf>
    <xf numFmtId="0" fontId="13" fillId="11" borderId="1" applyAlignment="1" pivotButton="0" quotePrefix="0" xfId="0">
      <alignment horizontal="center" vertical="center"/>
    </xf>
    <xf numFmtId="0" fontId="12" fillId="11" borderId="1" applyAlignment="1" pivotButton="0" quotePrefix="0" xfId="0">
      <alignment horizontal="left" vertical="center" wrapText="1"/>
    </xf>
    <xf numFmtId="0" fontId="12" fillId="11" borderId="1" applyAlignment="1" pivotButton="0" quotePrefix="0" xfId="0">
      <alignment horizontal="center" vertical="center"/>
    </xf>
    <xf numFmtId="3" fontId="12" fillId="11" borderId="1" applyAlignment="1" pivotButton="0" quotePrefix="0" xfId="0">
      <alignment horizontal="right" vertical="center"/>
    </xf>
    <xf numFmtId="0" fontId="13" fillId="6" borderId="1" applyAlignment="1" pivotButton="0" quotePrefix="0" xfId="0">
      <alignment horizontal="center" vertical="center"/>
    </xf>
    <xf numFmtId="0" fontId="12" fillId="6" borderId="1" applyAlignment="1" pivotButton="0" quotePrefix="0" xfId="0">
      <alignment horizontal="left" vertical="center" wrapText="1"/>
    </xf>
    <xf numFmtId="0" fontId="12" fillId="6" borderId="1" applyAlignment="1" pivotButton="0" quotePrefix="0" xfId="0">
      <alignment horizontal="center" vertical="center"/>
    </xf>
    <xf numFmtId="3" fontId="12" fillId="6" borderId="1" applyAlignment="1" pivotButton="0" quotePrefix="0" xfId="0">
      <alignment horizontal="right" vertical="center"/>
    </xf>
    <xf numFmtId="0" fontId="13" fillId="4" borderId="1" applyAlignment="1" pivotButton="0" quotePrefix="0" xfId="0">
      <alignment horizontal="center" vertical="center"/>
    </xf>
    <xf numFmtId="0" fontId="12" fillId="4" borderId="1" applyAlignment="1" pivotButton="0" quotePrefix="0" xfId="0">
      <alignment horizontal="left" vertical="center" wrapText="1"/>
    </xf>
    <xf numFmtId="0" fontId="12" fillId="4" borderId="1" applyAlignment="1" pivotButton="0" quotePrefix="0" xfId="0">
      <alignment horizontal="center" vertical="center"/>
    </xf>
    <xf numFmtId="0" fontId="12" fillId="4" borderId="1" applyAlignment="1" pivotButton="0" quotePrefix="0" xfId="0">
      <alignment horizontal="right" vertical="center"/>
    </xf>
    <xf numFmtId="0" fontId="1" fillId="0" borderId="0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/>
    </xf>
    <xf numFmtId="0" fontId="15" fillId="12" borderId="0" applyAlignment="1" pivotButton="0" quotePrefix="0" xfId="0">
      <alignment horizontal="left" vertical="center"/>
    </xf>
    <xf numFmtId="0" fontId="16" fillId="0" borderId="0" applyAlignment="1" pivotButton="0" quotePrefix="0" xfId="0">
      <alignment horizontal="left" vertical="center"/>
    </xf>
    <xf numFmtId="0" fontId="17" fillId="4" borderId="6" applyAlignment="1" pivotButton="0" quotePrefix="0" xfId="0">
      <alignment horizontal="center" vertical="center"/>
    </xf>
    <xf numFmtId="0" fontId="7" fillId="6" borderId="6" applyAlignment="1" pivotButton="0" quotePrefix="0" xfId="0">
      <alignment horizontal="center" vertical="center"/>
    </xf>
    <xf numFmtId="0" fontId="18" fillId="5" borderId="6" applyAlignment="1" pivotButton="0" quotePrefix="0" xfId="0">
      <alignment horizontal="center" vertical="center"/>
    </xf>
    <xf numFmtId="164" fontId="18" fillId="5" borderId="6" applyAlignment="1" pivotButton="0" quotePrefix="0" xfId="0">
      <alignment horizontal="center" vertical="center"/>
    </xf>
    <xf numFmtId="0" fontId="3" fillId="3" borderId="7" applyAlignment="1" pivotButton="0" quotePrefix="0" xfId="0">
      <alignment horizontal="center" vertical="center"/>
    </xf>
    <xf numFmtId="0" fontId="4" fillId="6" borderId="6" applyAlignment="1" pivotButton="0" quotePrefix="0" xfId="0">
      <alignment horizontal="center" vertical="center"/>
    </xf>
    <xf numFmtId="0" fontId="5" fillId="6" borderId="6" applyAlignment="1" pivotButton="0" quotePrefix="0" xfId="0">
      <alignment horizontal="center" vertical="center"/>
    </xf>
    <xf numFmtId="0" fontId="5" fillId="6" borderId="6" applyAlignment="1" pivotButton="0" quotePrefix="0" xfId="0">
      <alignment horizontal="left" vertical="center"/>
    </xf>
    <xf numFmtId="0" fontId="5" fillId="6" borderId="6" applyAlignment="1" pivotButton="0" quotePrefix="0" xfId="0">
      <alignment horizontal="right" vertical="center"/>
    </xf>
    <xf numFmtId="0" fontId="4" fillId="0" borderId="6" applyAlignment="1" pivotButton="0" quotePrefix="0" xfId="0">
      <alignment horizontal="center" vertical="center"/>
    </xf>
    <xf numFmtId="0" fontId="5" fillId="0" borderId="6" applyAlignment="1" pivotButton="0" quotePrefix="0" xfId="0">
      <alignment horizontal="center" vertical="center"/>
    </xf>
    <xf numFmtId="0" fontId="5" fillId="0" borderId="6" applyAlignment="1" pivotButton="0" quotePrefix="0" xfId="0">
      <alignment horizontal="left" vertical="center"/>
    </xf>
    <xf numFmtId="0" fontId="5" fillId="0" borderId="6" applyAlignment="1" pivotButton="0" quotePrefix="0" xfId="0">
      <alignment horizontal="right" vertical="center"/>
    </xf>
    <xf numFmtId="0" fontId="4" fillId="4" borderId="6" applyAlignment="1" pivotButton="0" quotePrefix="0" xfId="0">
      <alignment horizontal="center" vertical="center"/>
    </xf>
    <xf numFmtId="0" fontId="5" fillId="4" borderId="6" applyAlignment="1" pivotButton="0" quotePrefix="0" xfId="0">
      <alignment horizontal="center" vertical="center"/>
    </xf>
    <xf numFmtId="0" fontId="5" fillId="4" borderId="6" applyAlignment="1" pivotButton="0" quotePrefix="0" xfId="0">
      <alignment horizontal="left" vertical="center"/>
    </xf>
    <xf numFmtId="0" fontId="5" fillId="4" borderId="6" applyAlignment="1" pivotButton="0" quotePrefix="0" xfId="0">
      <alignment horizontal="right" vertical="center"/>
    </xf>
  </cellXfs>
  <cellStyles count="1">
    <cellStyle name="Normal" xfId="0" builtinId="0" hidden="0"/>
  </cellStyles>
  <dxfs count="2">
    <dxf>
      <font>
        <name val="Calibri"/>
        <b val="1"/>
        <color rgb="00006100"/>
        <sz val="11"/>
      </font>
      <fill>
        <patternFill patternType="solid">
          <fgColor rgb="00C6EFCE"/>
          <bgColor rgb="00C6EFCE"/>
        </patternFill>
      </fill>
    </dxf>
    <dxf>
      <font>
        <name val="Calibri"/>
        <b val="1"/>
        <color rgb="009C0006"/>
        <sz val="11"/>
      </font>
      <fill>
        <patternFill patternType="solid">
          <fgColor rgb="00FFC7CE"/>
          <bgColor rgb="00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#TOC &amp; Legend!A1" TargetMode="External" Id="rId1"/><Relationship Type="http://schemas.openxmlformats.org/officeDocument/2006/relationships/hyperlink" Target="#Functional Test Checklist!A1" TargetMode="External" Id="rId2"/><Relationship Type="http://schemas.openxmlformats.org/officeDocument/2006/relationships/hyperlink" Target="#Punch List Ledger!A1" TargetMode="External" Id="rId3"/><Relationship Type="http://schemas.openxmlformats.org/officeDocument/2006/relationships/hyperlink" Target="#PLC Automated Tests!A1" TargetMode="External" Id="rId4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E17"/>
  <sheetViews>
    <sheetView showGridLines="0" workbookViewId="0">
      <selection activeCell="A1" sqref="A1"/>
    </sheetView>
  </sheetViews>
  <sheetFormatPr baseColWidth="8" defaultRowHeight="15"/>
  <cols>
    <col width="25" customWidth="1" min="2" max="2"/>
    <col width="45" customWidth="1" min="3" max="3"/>
    <col width="45" customWidth="1" min="4" max="4"/>
    <col width="25" customWidth="1" min="5" max="5"/>
  </cols>
  <sheetData>
    <row r="2">
      <c r="B2" s="1" t="inlineStr">
        <is>
          <t>IEC 62381 / ISA-62381 PLC/DCS Functional Test Suite</t>
        </is>
      </c>
    </row>
    <row r="3">
      <c r="B3" s="2" t="inlineStr">
        <is>
          <t>Generated 2026-08-15 | Version 1.0 (Technical Audit Template)</t>
        </is>
      </c>
    </row>
    <row r="5">
      <c r="B5" s="3" t="inlineStr">
        <is>
          <t>TABLE OF CONTENTS</t>
        </is>
      </c>
    </row>
    <row r="6">
      <c r="B6" s="4" t="inlineStr">
        <is>
          <t>Sheet Name</t>
        </is>
      </c>
      <c r="C6" s="4" t="inlineStr">
        <is>
          <t>Description</t>
        </is>
      </c>
      <c r="D6" s="4" t="inlineStr">
        <is>
          <t>Hyperlink</t>
        </is>
      </c>
      <c r="E6" s="4" t="inlineStr">
        <is>
          <t>IEC 62381 Clause Ref</t>
        </is>
      </c>
    </row>
    <row r="7">
      <c r="B7" s="5" t="inlineStr">
        <is>
          <t>TOC &amp; Legend</t>
        </is>
      </c>
      <c r="C7" s="6" t="inlineStr">
        <is>
          <t>Table of contents, model versioning, and cell formatting guidelines.</t>
        </is>
      </c>
      <c r="D7" s="7" t="inlineStr">
        <is>
          <t>Go →</t>
        </is>
      </c>
      <c r="E7" s="8" t="inlineStr">
        <is>
          <t>N/A</t>
        </is>
      </c>
    </row>
    <row r="8">
      <c r="B8" s="5" t="inlineStr">
        <is>
          <t>Functional Test Checklist</t>
        </is>
      </c>
      <c r="C8" s="6" t="inlineStr">
        <is>
          <t>Complete execution checklists of PLC/DCS software, logic, redundancy, and HMI functions.</t>
        </is>
      </c>
      <c r="D8" s="7" t="inlineStr">
        <is>
          <t>Go →</t>
        </is>
      </c>
      <c r="E8" s="8" t="inlineStr">
        <is>
          <t>Clause 5.2 / Annex A.3</t>
        </is>
      </c>
    </row>
    <row r="9">
      <c r="B9" s="5" t="inlineStr">
        <is>
          <t>Punch List Ledger</t>
        </is>
      </c>
      <c r="C9" s="6" t="inlineStr">
        <is>
          <t>Audit-ready tracking register for non-conformities, severity categories, and closure gates.</t>
        </is>
      </c>
      <c r="D9" s="7" t="inlineStr">
        <is>
          <t>Go →</t>
        </is>
      </c>
      <c r="E9" s="8" t="inlineStr">
        <is>
          <t>Clause 5.4 / 3.1.16</t>
        </is>
      </c>
    </row>
    <row r="10">
      <c r="B10" s="5" t="inlineStr">
        <is>
          <t>PLC Automated Tests</t>
        </is>
      </c>
      <c r="C10" s="23" t="inlineStr">
        <is>
          <t>Automated assertion-based functional test execution log, synchronized with PLC Tester.</t>
        </is>
      </c>
      <c r="D10" s="37" t="inlineStr">
        <is>
          <t>Go →</t>
        </is>
      </c>
      <c r="E10" s="8" t="inlineStr">
        <is>
          <t>Clause 5.2 / Annex A.3</t>
        </is>
      </c>
    </row>
    <row r="12">
      <c r="B12" s="3" t="inlineStr">
        <is>
          <t>SPREADSHEET COLOR-CODE CONVENTIONS</t>
        </is>
      </c>
    </row>
    <row r="13">
      <c r="B13" s="4" t="inlineStr">
        <is>
          <t>Visual Representation</t>
        </is>
      </c>
      <c r="C13" s="4" t="inlineStr">
        <is>
          <t>Cell Convention</t>
        </is>
      </c>
      <c r="D13" s="4" t="inlineStr">
        <is>
          <t>Role in Testing Workflow</t>
        </is>
      </c>
      <c r="E13" s="4" t="inlineStr">
        <is>
          <t>Expected User Action</t>
        </is>
      </c>
    </row>
    <row r="14">
      <c r="B14" s="9" t="inlineStr">
        <is>
          <t>Input Cells</t>
        </is>
      </c>
      <c r="C14" s="10" t="inlineStr">
        <is>
          <t>Editable Field</t>
        </is>
      </c>
      <c r="D14" s="6" t="inlineStr">
        <is>
          <t>Signals editable cells where testers enter actual values, test dates, and comments.</t>
        </is>
      </c>
      <c r="E14" s="8" t="inlineStr">
        <is>
          <t>User-entered</t>
        </is>
      </c>
    </row>
    <row r="15">
      <c r="B15" s="11" t="inlineStr">
        <is>
          <t>Calculated Cells</t>
        </is>
      </c>
      <c r="C15" s="10" t="inlineStr">
        <is>
          <t>Formula-Driven</t>
        </is>
      </c>
      <c r="D15" s="6" t="inlineStr">
        <is>
          <t>Computed fields (e.g. sums, counts, percent completion, or lookup results).</t>
        </is>
      </c>
      <c r="E15" s="8" t="inlineStr">
        <is>
          <t>Do not modify</t>
        </is>
      </c>
    </row>
    <row r="16">
      <c r="B16" s="12" t="inlineStr">
        <is>
          <t>Zebra Striping</t>
        </is>
      </c>
      <c r="C16" s="10" t="inlineStr">
        <is>
          <t>Alternate Rows</t>
        </is>
      </c>
      <c r="D16" s="6" t="inlineStr">
        <is>
          <t>Improves readability for tracking dense rows of test protocols.</t>
        </is>
      </c>
      <c r="E16" s="8" t="inlineStr">
        <is>
          <t>Visual guide only</t>
        </is>
      </c>
    </row>
    <row r="17">
      <c r="B17" s="13" t="inlineStr">
        <is>
          <t>Placeholder Cells</t>
        </is>
      </c>
      <c r="C17" s="10" t="inlineStr">
        <is>
          <t>Sample Data</t>
        </is>
      </c>
      <c r="D17" s="6" t="inlineStr">
        <is>
          <t>Contains initial placeholder values to demonstrate the sheet logic. Clear to overwrite.</t>
        </is>
      </c>
      <c r="E17" s="8" t="inlineStr">
        <is>
          <t>Replace with actual</t>
        </is>
      </c>
    </row>
  </sheetData>
  <mergeCells count="2">
    <mergeCell ref="B12:E12"/>
    <mergeCell ref="B5:E5"/>
  </mergeCells>
  <hyperlinks>
    <hyperlink xmlns:r="http://schemas.openxmlformats.org/officeDocument/2006/relationships" ref="D7" r:id="rId1"/>
    <hyperlink xmlns:r="http://schemas.openxmlformats.org/officeDocument/2006/relationships" ref="D8" r:id="rId2"/>
    <hyperlink xmlns:r="http://schemas.openxmlformats.org/officeDocument/2006/relationships" ref="D9" r:id="rId3"/>
    <hyperlink xmlns:r="http://schemas.openxmlformats.org/officeDocument/2006/relationships" ref="D10" r:id="rId4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37"/>
  <sheetViews>
    <sheetView showGridLines="0" workbookViewId="0">
      <pane ySplit="7" topLeftCell="A8" activePane="bottomLeft" state="frozen"/>
      <selection pane="bottomLeft" activeCell="A1" sqref="A1"/>
    </sheetView>
  </sheetViews>
  <sheetFormatPr baseColWidth="8" defaultRowHeight="15"/>
  <cols>
    <col width="15" customWidth="1" min="1" max="1"/>
    <col width="12" customWidth="1" min="2" max="2"/>
    <col width="22" customWidth="1" min="3" max="3"/>
    <col width="45" customWidth="1" min="4" max="4"/>
    <col width="45" customWidth="1" min="5" max="5"/>
    <col width="40" customWidth="1" min="6" max="6"/>
    <col width="14" customWidth="1" min="7" max="7"/>
    <col width="18" customWidth="1" min="8" max="8"/>
    <col width="15" customWidth="1" min="9" max="9"/>
    <col width="25" customWidth="1" min="10" max="10"/>
  </cols>
  <sheetData>
    <row r="1">
      <c r="A1" s="1" t="inlineStr">
        <is>
          <t>IEC 62381 / ISA-62381 PLC/DCS Functional Test Checklist</t>
        </is>
      </c>
    </row>
    <row r="2">
      <c r="A2" s="2" t="inlineStr">
        <is>
          <t>Scope: Clause 5.2 / Annex A.3 - Software, Logic, Redundancy, Security, and HMI Functional Tests (Excluding E&amp;I Loop Checks)</t>
        </is>
      </c>
    </row>
    <row r="4">
      <c r="A4" s="14" t="inlineStr">
        <is>
          <t>TOTAL TEST CASES</t>
        </is>
      </c>
      <c r="B4" s="38" t="n"/>
      <c r="C4" s="39" t="n"/>
      <c r="D4" s="14" t="inlineStr">
        <is>
          <t>PASSED</t>
        </is>
      </c>
      <c r="E4" s="38" t="n"/>
      <c r="F4" s="39" t="n"/>
      <c r="G4" s="14" t="inlineStr">
        <is>
          <t>FAILED</t>
        </is>
      </c>
      <c r="H4" s="38" t="n"/>
      <c r="I4" s="39" t="n"/>
      <c r="J4" s="14" t="inlineStr">
        <is>
          <t>BLOCKED/IP</t>
        </is>
      </c>
      <c r="K4" s="38" t="n"/>
      <c r="L4" s="39" t="n"/>
      <c r="M4" s="14" t="inlineStr">
        <is>
          <t>% COMPLETE</t>
        </is>
      </c>
      <c r="N4" s="38" t="n"/>
      <c r="O4" s="39" t="n"/>
    </row>
    <row r="5">
      <c r="A5" s="16">
        <f>COUNTA(A8:A25)</f>
        <v/>
      </c>
      <c r="B5" s="38" t="n"/>
      <c r="C5" s="39" t="n"/>
      <c r="D5" s="18">
        <f>COUNTIF(G8:G25, "Passed")</f>
        <v/>
      </c>
      <c r="E5" s="38" t="n"/>
      <c r="F5" s="39" t="n"/>
      <c r="G5" s="16">
        <f>COUNTIF(G8:G25, "Failed")</f>
        <v/>
      </c>
      <c r="H5" s="38" t="n"/>
      <c r="I5" s="39" t="n"/>
      <c r="J5" s="16">
        <f>COUNTIF(G8:G25, "Blocked") + COUNTIF(G8:G25, "In Progress")</f>
        <v/>
      </c>
      <c r="K5" s="38" t="n"/>
      <c r="L5" s="39" t="n"/>
      <c r="M5" s="20">
        <f>IFERROR((COUNTIF(G8:G25, "Passed")+COUNTIF(G8:G25, "Failed"))/COUNTA(A8:A25), 0)</f>
        <v/>
      </c>
      <c r="N5" s="38" t="n"/>
      <c r="O5" s="39" t="n"/>
    </row>
    <row r="7">
      <c r="A7" s="21" t="inlineStr">
        <is>
          <t>Test Case ID</t>
        </is>
      </c>
      <c r="B7" s="21" t="inlineStr">
        <is>
          <t>Annex Ref</t>
        </is>
      </c>
      <c r="C7" s="21" t="inlineStr">
        <is>
          <t>Functional Category</t>
        </is>
      </c>
      <c r="D7" s="21" t="inlineStr">
        <is>
          <t>Test Activity / Description</t>
        </is>
      </c>
      <c r="E7" s="21" t="inlineStr">
        <is>
          <t>Acceptance Criteria / Expected Result</t>
        </is>
      </c>
      <c r="F7" s="21" t="inlineStr">
        <is>
          <t>Actual Observed Result</t>
        </is>
      </c>
      <c r="G7" s="21" t="inlineStr">
        <is>
          <t>Status</t>
        </is>
      </c>
      <c r="H7" s="21" t="inlineStr">
        <is>
          <t>Tester Name</t>
        </is>
      </c>
      <c r="I7" s="21" t="inlineStr">
        <is>
          <t>Execution Date</t>
        </is>
      </c>
      <c r="J7" s="21" t="inlineStr">
        <is>
          <t>Reference Documents / Notes</t>
        </is>
      </c>
    </row>
    <row r="8">
      <c r="A8" s="8" t="inlineStr">
        <is>
          <t>TC-FUN-001</t>
        </is>
      </c>
      <c r="B8" s="8" t="inlineStr">
        <is>
          <t>A.3.6</t>
        </is>
      </c>
      <c r="C8" s="6" t="inlineStr">
        <is>
          <t>Start-up &amp; Power</t>
        </is>
      </c>
      <c r="D8" s="6" t="inlineStr">
        <is>
          <t>Verify sequence-controlled power-up of PLC cabinet, network switches, and controllers.</t>
        </is>
      </c>
      <c r="E8" s="6" t="inlineStr">
        <is>
          <t>System boots to standby mode without CPU faults or illegal logic states.</t>
        </is>
      </c>
      <c r="F8" s="6" t="inlineStr">
        <is>
          <t>System booted cleanly with no controller faults.</t>
        </is>
      </c>
      <c r="G8" s="22" t="inlineStr">
        <is>
          <t>Passed</t>
        </is>
      </c>
      <c r="H8" s="23" t="inlineStr">
        <is>
          <t>S. Iyalunaidu</t>
        </is>
      </c>
      <c r="I8" s="8" t="inlineStr">
        <is>
          <t>2026-08-10</t>
        </is>
      </c>
      <c r="J8" s="6" t="inlineStr">
        <is>
          <t>PDS-SEC-4.1</t>
        </is>
      </c>
    </row>
    <row r="9">
      <c r="A9" s="24" t="inlineStr">
        <is>
          <t>TC-FUN-002</t>
        </is>
      </c>
      <c r="B9" s="24" t="inlineStr">
        <is>
          <t>A.3.6</t>
        </is>
      </c>
      <c r="C9" s="25" t="inlineStr">
        <is>
          <t>Start-up &amp; Power</t>
        </is>
      </c>
      <c r="D9" s="25" t="inlineStr">
        <is>
          <t>Simulate clean shutdown sequence of PLC servers and database historians.</t>
        </is>
      </c>
      <c r="E9" s="25" t="inlineStr">
        <is>
          <t>No database corruption; all open communication sessions terminate gracefully.</t>
        </is>
      </c>
      <c r="F9" s="25" t="inlineStr">
        <is>
          <t>Verified clean shutdown. Historian files intact.</t>
        </is>
      </c>
      <c r="G9" s="22" t="inlineStr">
        <is>
          <t>Passed</t>
        </is>
      </c>
      <c r="H9" s="26" t="inlineStr">
        <is>
          <t>S. Iyalunaidu</t>
        </is>
      </c>
      <c r="I9" s="24" t="inlineStr">
        <is>
          <t>2026-08-10</t>
        </is>
      </c>
      <c r="J9" s="25" t="inlineStr">
        <is>
          <t>PDS-SEC-4.2</t>
        </is>
      </c>
    </row>
    <row r="10">
      <c r="A10" s="8" t="inlineStr">
        <is>
          <t>TC-FUN-003</t>
        </is>
      </c>
      <c r="B10" s="8" t="inlineStr">
        <is>
          <t>A.3.6</t>
        </is>
      </c>
      <c r="C10" s="6" t="inlineStr">
        <is>
          <t>Start-up &amp; Power</t>
        </is>
      </c>
      <c r="D10" s="6" t="inlineStr">
        <is>
          <t>Simulate sudden 24VDC power failure and immediate UPS transition.</t>
        </is>
      </c>
      <c r="E10" s="6" t="inlineStr">
        <is>
          <t>UPS takes over instantly; system log records power alarm; no CPU restart.</t>
        </is>
      </c>
      <c r="F10" s="6" t="inlineStr">
        <is>
          <t>Power supply tripped; UPS took load instantly. CPU runtime un-interrupted.</t>
        </is>
      </c>
      <c r="G10" s="22" t="inlineStr">
        <is>
          <t>Passed</t>
        </is>
      </c>
      <c r="H10" s="23" t="inlineStr">
        <is>
          <t>S. Iyalunaidu</t>
        </is>
      </c>
      <c r="I10" s="8" t="inlineStr">
        <is>
          <t>2026-08-10</t>
        </is>
      </c>
      <c r="J10" s="6" t="inlineStr">
        <is>
          <t>PDS-PWR-1.2</t>
        </is>
      </c>
    </row>
    <row r="11">
      <c r="A11" s="24" t="inlineStr">
        <is>
          <t>TC-FUN-004</t>
        </is>
      </c>
      <c r="B11" s="24" t="inlineStr">
        <is>
          <t>A.3.7</t>
        </is>
      </c>
      <c r="C11" s="25" t="inlineStr">
        <is>
          <t>System Alarms</t>
        </is>
      </c>
      <c r="D11" s="25" t="inlineStr">
        <is>
          <t>Verify priority alarm generation for critical analog PV out-of-bounds.</t>
        </is>
      </c>
      <c r="E11" s="25" t="inlineStr">
        <is>
          <t>HMI displays flash red, high priority horn triggers, alarm is logged in Sequence of Events.</t>
        </is>
      </c>
      <c r="F11" s="25" t="inlineStr">
        <is>
          <t>HMI flashed, but audible horn delayed by 4 seconds.</t>
        </is>
      </c>
      <c r="G11" s="27" t="inlineStr">
        <is>
          <t>Failed</t>
        </is>
      </c>
      <c r="H11" s="26" t="inlineStr">
        <is>
          <t>S. Iyalunaidu</t>
        </is>
      </c>
      <c r="I11" s="24" t="inlineStr">
        <is>
          <t>2026-08-11</t>
        </is>
      </c>
      <c r="J11" s="25" t="inlineStr">
        <is>
          <t>PL-001 (See Punch List)</t>
        </is>
      </c>
    </row>
    <row r="12">
      <c r="A12" s="8" t="inlineStr">
        <is>
          <t>TC-FUN-005</t>
        </is>
      </c>
      <c r="B12" s="8" t="inlineStr">
        <is>
          <t>A.3.7</t>
        </is>
      </c>
      <c r="C12" s="6" t="inlineStr">
        <is>
          <t>System Alarms</t>
        </is>
      </c>
      <c r="D12" s="6" t="inlineStr">
        <is>
          <t>Verify operator 'Shelve/Suppress' function on active low-priority alarms.</t>
        </is>
      </c>
      <c r="E12" s="6" t="inlineStr">
        <is>
          <t>Alarm visual changes to shelved state; suppressed alarm does not trigger horn.</t>
        </is>
      </c>
      <c r="F12" s="6" t="inlineStr">
        <is>
          <t>Verified. Active alarms successfully shelved and removed from main banner.</t>
        </is>
      </c>
      <c r="G12" s="22" t="inlineStr">
        <is>
          <t>Passed</t>
        </is>
      </c>
      <c r="H12" s="23" t="inlineStr">
        <is>
          <t>S. Iyalunaidu</t>
        </is>
      </c>
      <c r="I12" s="8" t="inlineStr">
        <is>
          <t>2026-08-11</t>
        </is>
      </c>
      <c r="J12" s="6" t="inlineStr">
        <is>
          <t>HMI-STD-Ch3</t>
        </is>
      </c>
    </row>
    <row r="13">
      <c r="A13" s="24" t="inlineStr">
        <is>
          <t>TC-FUN-006</t>
        </is>
      </c>
      <c r="B13" s="24" t="inlineStr">
        <is>
          <t>A.3.7</t>
        </is>
      </c>
      <c r="C13" s="25" t="inlineStr">
        <is>
          <t>System Alarms</t>
        </is>
      </c>
      <c r="D13" s="25" t="inlineStr">
        <is>
          <t>Verify Sequence of Events (SOE) timestamp accuracy under rapid multi-alarm bursts.</t>
        </is>
      </c>
      <c r="E13" s="25" t="inlineStr">
        <is>
          <t>Timestamp resolution is within 1ms millisecond range for precise event ordering.</t>
        </is>
      </c>
      <c r="F13" s="25" t="inlineStr">
        <is>
          <t>Verified SOE timestamp resolution is at 1ms level.</t>
        </is>
      </c>
      <c r="G13" s="22" t="inlineStr">
        <is>
          <t>Passed</t>
        </is>
      </c>
      <c r="H13" s="26" t="inlineStr">
        <is>
          <t>S. Iyalunaidu</t>
        </is>
      </c>
      <c r="I13" s="24" t="inlineStr">
        <is>
          <t>2026-08-11</t>
        </is>
      </c>
      <c r="J13" s="25" t="inlineStr">
        <is>
          <t>PDS-SOE-2.0</t>
        </is>
      </c>
    </row>
    <row r="14">
      <c r="A14" s="8" t="inlineStr">
        <is>
          <t>TC-FUN-007</t>
        </is>
      </c>
      <c r="B14" s="8" t="inlineStr">
        <is>
          <t>A.3.8</t>
        </is>
      </c>
      <c r="C14" s="6" t="inlineStr">
        <is>
          <t>Redundancy &amp; Failover</t>
        </is>
      </c>
      <c r="D14" s="6" t="inlineStr">
        <is>
          <t>Simulate primary CPU controller hardware failure (unplug power / extract module).</t>
        </is>
      </c>
      <c r="E14" s="6" t="inlineStr">
        <is>
          <t>Secondary hot-standby CPU takes mastership within 500ms; zero process disruption.</t>
        </is>
      </c>
      <c r="F14" s="6" t="inlineStr">
        <is>
          <t>Switchover completed but took 1.2s, which exceeded 500ms target.</t>
        </is>
      </c>
      <c r="G14" s="27" t="inlineStr">
        <is>
          <t>Failed</t>
        </is>
      </c>
      <c r="H14" s="23" t="inlineStr">
        <is>
          <t>S. Iyalunaidu</t>
        </is>
      </c>
      <c r="I14" s="8" t="inlineStr">
        <is>
          <t>2026-08-12</t>
        </is>
      </c>
      <c r="J14" s="6" t="inlineStr">
        <is>
          <t>PL-002 (See Punch List)</t>
        </is>
      </c>
    </row>
    <row r="15">
      <c r="A15" s="24" t="inlineStr">
        <is>
          <t>TC-FUN-008</t>
        </is>
      </c>
      <c r="B15" s="24" t="inlineStr">
        <is>
          <t>A.3.8</t>
        </is>
      </c>
      <c r="C15" s="25" t="inlineStr">
        <is>
          <t>Redundancy &amp; Failover</t>
        </is>
      </c>
      <c r="D15" s="25" t="inlineStr">
        <is>
          <t>Disconnect primary ring fiber link on redundant control network.</t>
        </is>
      </c>
      <c r="E15" s="25" t="inlineStr">
        <is>
          <t>Redundant ring path heals automatically; HMI logs network diagnostic warning.</t>
        </is>
      </c>
      <c r="F15" s="25" t="inlineStr">
        <is>
          <t>Ring path healed immediately. Zero lost packets.</t>
        </is>
      </c>
      <c r="G15" s="22" t="inlineStr">
        <is>
          <t>Passed</t>
        </is>
      </c>
      <c r="H15" s="26" t="inlineStr">
        <is>
          <t>S. Iyalunaidu</t>
        </is>
      </c>
      <c r="I15" s="24" t="inlineStr">
        <is>
          <t>2026-08-12</t>
        </is>
      </c>
      <c r="J15" s="25" t="inlineStr">
        <is>
          <t>PDS-NET-3.5</t>
        </is>
      </c>
    </row>
    <row r="16">
      <c r="A16" s="8" t="inlineStr">
        <is>
          <t>TC-FUN-009</t>
        </is>
      </c>
      <c r="B16" s="8" t="inlineStr">
        <is>
          <t>A.3.8</t>
        </is>
      </c>
      <c r="C16" s="6" t="inlineStr">
        <is>
          <t>Redundancy &amp; Failover</t>
        </is>
      </c>
      <c r="D16" s="6" t="inlineStr">
        <is>
          <t>Verify redundant power supply load sharing (disconnect Power Supply A module).</t>
        </is>
      </c>
      <c r="E16" s="6" t="inlineStr">
        <is>
          <t>Power Supply B continues to power complete cabinet load without voltage dip.</t>
        </is>
      </c>
      <c r="F16" s="6" t="inlineStr">
        <is>
          <t>Verified. Load seamlessly carried by Power Supply B.</t>
        </is>
      </c>
      <c r="G16" s="22" t="inlineStr">
        <is>
          <t>Passed</t>
        </is>
      </c>
      <c r="H16" s="23" t="inlineStr">
        <is>
          <t>S. Iyalunaidu</t>
        </is>
      </c>
      <c r="I16" s="8" t="inlineStr">
        <is>
          <t>2026-08-12</t>
        </is>
      </c>
      <c r="J16" s="6" t="inlineStr">
        <is>
          <t>PDS-PWR-2.1</t>
        </is>
      </c>
    </row>
    <row r="17">
      <c r="A17" s="24" t="inlineStr">
        <is>
          <t>TC-FUN-010</t>
        </is>
      </c>
      <c r="B17" s="24" t="inlineStr">
        <is>
          <t>A.3.9</t>
        </is>
      </c>
      <c r="C17" s="25" t="inlineStr">
        <is>
          <t>HMI / Graphics</t>
        </is>
      </c>
      <c r="D17" s="25" t="inlineStr">
        <is>
          <t>Test navigation link transition times and screen load times under peak load.</t>
        </is>
      </c>
      <c r="E17" s="25" t="inlineStr">
        <is>
          <t>All control displays and faceplates open in less than 1.0 second.</t>
        </is>
      </c>
      <c r="F17" s="25" t="inlineStr">
        <is>
          <t>Verified screen load times under 1 second.</t>
        </is>
      </c>
      <c r="G17" s="22" t="inlineStr">
        <is>
          <t>Passed</t>
        </is>
      </c>
      <c r="H17" s="26" t="inlineStr">
        <is>
          <t>S. Iyalunaidu</t>
        </is>
      </c>
      <c r="I17" s="24" t="inlineStr">
        <is>
          <t>2026-08-13</t>
        </is>
      </c>
      <c r="J17" s="25" t="inlineStr">
        <is>
          <t>HMI-STD-Ch1</t>
        </is>
      </c>
    </row>
    <row r="18">
      <c r="A18" s="8" t="inlineStr">
        <is>
          <t>TC-FUN-011</t>
        </is>
      </c>
      <c r="B18" s="8" t="inlineStr">
        <is>
          <t>A.3.9</t>
        </is>
      </c>
      <c r="C18" s="6" t="inlineStr">
        <is>
          <t>HMI / Graphics</t>
        </is>
      </c>
      <c r="D18" s="6" t="inlineStr">
        <is>
          <t>Validate entry limit validation popup (input value beyond high/low clamp limits).</t>
        </is>
      </c>
      <c r="E18" s="6" t="inlineStr">
        <is>
          <t>HMI rejects input, displays 'Out-of-Range' tooltip; prevents invalid PLC download.</t>
        </is>
      </c>
      <c r="F18" s="6" t="inlineStr">
        <is>
          <t>Verified limits. Text field rejects out of range inputs.</t>
        </is>
      </c>
      <c r="G18" s="22" t="inlineStr">
        <is>
          <t>Passed</t>
        </is>
      </c>
      <c r="H18" s="23" t="inlineStr">
        <is>
          <t>S. Iyalunaidu</t>
        </is>
      </c>
      <c r="I18" s="8" t="inlineStr">
        <is>
          <t>2026-08-13</t>
        </is>
      </c>
      <c r="J18" s="6" t="inlineStr">
        <is>
          <t>HMI-STD-Ch2</t>
        </is>
      </c>
    </row>
    <row r="19">
      <c r="A19" s="24" t="inlineStr">
        <is>
          <t>TC-FUN-012</t>
        </is>
      </c>
      <c r="B19" s="24" t="inlineStr">
        <is>
          <t>A.3.9</t>
        </is>
      </c>
      <c r="C19" s="25" t="inlineStr">
        <is>
          <t>HMI / Graphics</t>
        </is>
      </c>
      <c r="D19" s="25" t="inlineStr">
        <is>
          <t>Verify HMI dynamic object behavior and alarm color rendering consistency.</t>
        </is>
      </c>
      <c r="E19" s="25" t="inlineStr">
        <is>
          <t>Failed states render as red flashing; normal states green; disabled as gray.</t>
        </is>
      </c>
      <c r="F19" s="25" t="inlineStr">
        <is>
          <t>Verified static and dynamic states.</t>
        </is>
      </c>
      <c r="G19" s="22" t="inlineStr">
        <is>
          <t>Passed</t>
        </is>
      </c>
      <c r="H19" s="26" t="inlineStr">
        <is>
          <t>S. Iyalunaidu</t>
        </is>
      </c>
      <c r="I19" s="24" t="inlineStr">
        <is>
          <t>2026-08-13</t>
        </is>
      </c>
      <c r="J19" s="25" t="inlineStr">
        <is>
          <t>HMI-STD-Ch5</t>
        </is>
      </c>
    </row>
    <row r="20">
      <c r="A20" s="8" t="inlineStr">
        <is>
          <t>TC-FUN-013</t>
        </is>
      </c>
      <c r="B20" s="8" t="inlineStr">
        <is>
          <t>A.3.11</t>
        </is>
      </c>
      <c r="C20" s="6" t="inlineStr">
        <is>
          <t>User Management</t>
        </is>
      </c>
      <c r="D20" s="6" t="inlineStr">
        <is>
          <t>Verify User Profile permissions (Operator vs. Engineer vs. Admin roles).</t>
        </is>
      </c>
      <c r="E20" s="6" t="inlineStr">
        <is>
          <t>Operators cannot edit interlocks; Engineers cannot edit system config; Admins have full access.</t>
        </is>
      </c>
      <c r="F20" s="6" t="inlineStr">
        <is>
          <t>Verified Role-Based Access Control (RBAC) restrictions.</t>
        </is>
      </c>
      <c r="G20" s="22" t="inlineStr">
        <is>
          <t>Passed</t>
        </is>
      </c>
      <c r="H20" s="23" t="inlineStr">
        <is>
          <t>S. Iyalunaidu</t>
        </is>
      </c>
      <c r="I20" s="8" t="inlineStr">
        <is>
          <t>2026-08-14</t>
        </is>
      </c>
      <c r="J20" s="6" t="inlineStr">
        <is>
          <t>PDS-SEC-1.1</t>
        </is>
      </c>
    </row>
    <row r="21">
      <c r="A21" s="24" t="inlineStr">
        <is>
          <t>TC-FUN-014</t>
        </is>
      </c>
      <c r="B21" s="24" t="inlineStr">
        <is>
          <t>A.3.11</t>
        </is>
      </c>
      <c r="C21" s="25" t="inlineStr">
        <is>
          <t>User Management</t>
        </is>
      </c>
      <c r="D21" s="25" t="inlineStr">
        <is>
          <t>Verify inactive console automatic workstation session timeout and logout.</t>
        </is>
      </c>
      <c r="E21" s="25" t="inlineStr">
        <is>
          <t>Console locks automatically after 15 minutes of user inactivity.</t>
        </is>
      </c>
      <c r="F21" s="25" t="inlineStr">
        <is>
          <t>Verified. Auto-logout triggered at exactly 15 minutes.</t>
        </is>
      </c>
      <c r="G21" s="22" t="inlineStr">
        <is>
          <t>Passed</t>
        </is>
      </c>
      <c r="H21" s="26" t="inlineStr">
        <is>
          <t>S. Iyalunaidu</t>
        </is>
      </c>
      <c r="I21" s="24" t="inlineStr">
        <is>
          <t>2026-08-14</t>
        </is>
      </c>
      <c r="J21" s="25" t="inlineStr">
        <is>
          <t>PDS-SEC-1.2</t>
        </is>
      </c>
    </row>
    <row r="22">
      <c r="A22" s="8" t="inlineStr">
        <is>
          <t>TC-FUN-015</t>
        </is>
      </c>
      <c r="B22" s="8" t="inlineStr">
        <is>
          <t>A.3.12</t>
        </is>
      </c>
      <c r="C22" s="6" t="inlineStr">
        <is>
          <t>System Security</t>
        </is>
      </c>
      <c r="D22" s="6" t="inlineStr">
        <is>
          <t>Perform audit of active software ports and disable unused physical Ethernet/USB ports.</t>
        </is>
      </c>
      <c r="E22" s="6" t="inlineStr">
        <is>
          <t>All unused ports are logically disabled; BIOS is password protected.</t>
        </is>
      </c>
      <c r="F22" s="6" t="inlineStr">
        <is>
          <t>Verified ports are locked down in firmware.</t>
        </is>
      </c>
      <c r="G22" s="22" t="inlineStr">
        <is>
          <t>Passed</t>
        </is>
      </c>
      <c r="H22" s="23" t="inlineStr">
        <is>
          <t>S. Iyalunaidu</t>
        </is>
      </c>
      <c r="I22" s="8" t="inlineStr">
        <is>
          <t>2026-08-14</t>
        </is>
      </c>
      <c r="J22" s="6" t="inlineStr">
        <is>
          <t>IEC 62443-3-3 SR4</t>
        </is>
      </c>
    </row>
    <row r="23">
      <c r="A23" s="24" t="inlineStr">
        <is>
          <t>TC-FUN-016</t>
        </is>
      </c>
      <c r="B23" s="24" t="inlineStr">
        <is>
          <t>A.3.18</t>
        </is>
      </c>
      <c r="C23" s="25" t="inlineStr">
        <is>
          <t>Subsystem Links (FIT)</t>
        </is>
      </c>
      <c r="D23" s="25" t="inlineStr">
        <is>
          <t>Verify Modbus TCP communication registers mapping from OEM compressor PLC.</t>
        </is>
      </c>
      <c r="E23" s="25" t="inlineStr">
        <is>
          <t>Address offsets match mapping database; Float values scale and display correctly on DCS HMI.</t>
        </is>
      </c>
      <c r="F23" s="25" t="inlineStr">
        <is>
          <t>Communication link established; data registers mapped successfully.</t>
        </is>
      </c>
      <c r="G23" s="22" t="inlineStr">
        <is>
          <t>Passed</t>
        </is>
      </c>
      <c r="H23" s="26" t="inlineStr">
        <is>
          <t>S. Iyalunaidu</t>
        </is>
      </c>
      <c r="I23" s="24" t="inlineStr">
        <is>
          <t>2026-08-14</t>
        </is>
      </c>
      <c r="J23" s="25" t="inlineStr">
        <is>
          <t>PDS-FIT-6.1</t>
        </is>
      </c>
    </row>
    <row r="24">
      <c r="A24" s="8" t="inlineStr">
        <is>
          <t>TC-FUN-017</t>
        </is>
      </c>
      <c r="B24" s="8" t="inlineStr">
        <is>
          <t>A.3.18</t>
        </is>
      </c>
      <c r="C24" s="6" t="inlineStr">
        <is>
          <t>Subsystem Links (FIT)</t>
        </is>
      </c>
      <c r="D24" s="6" t="inlineStr">
        <is>
          <t>Simulate OEM compressor PLC watchdog loss and heartbeat timeout diagnostics.</t>
        </is>
      </c>
      <c r="E24" s="6" t="inlineStr">
        <is>
          <t>Main DCS HMI generates 'OEM COMMS LOST' priority alarm within 3 seconds of watchdog loss.</t>
        </is>
      </c>
      <c r="F24" s="6" t="inlineStr">
        <is>
          <t>Heartbeat timeout triggered DCS alarm after exactly 2.5 seconds.</t>
        </is>
      </c>
      <c r="G24" s="22" t="inlineStr">
        <is>
          <t>Passed</t>
        </is>
      </c>
      <c r="H24" s="23" t="inlineStr">
        <is>
          <t>S. Iyalunaidu</t>
        </is>
      </c>
      <c r="I24" s="8" t="inlineStr">
        <is>
          <t>2026-08-14</t>
        </is>
      </c>
      <c r="J24" s="6" t="inlineStr">
        <is>
          <t>PDS-FIT-6.2</t>
        </is>
      </c>
    </row>
    <row r="25">
      <c r="A25" s="24" t="inlineStr">
        <is>
          <t>TC-FUN-018</t>
        </is>
      </c>
      <c r="B25" s="24" t="inlineStr">
        <is>
          <t>A.3.19</t>
        </is>
      </c>
      <c r="C25" s="25" t="inlineStr">
        <is>
          <t>Application Logic</t>
        </is>
      </c>
      <c r="D25" s="25" t="inlineStr">
        <is>
          <t>Verify Emergency ESD cause-and-effect matrix interlock logic.</t>
        </is>
      </c>
      <c r="E25" s="25" t="inlineStr">
        <is>
          <t>Activating manual ESD mushroom button overrides HMI commands, closes all target valves under 1s.</t>
        </is>
      </c>
      <c r="F25" s="25" t="inlineStr">
        <is>
          <t>Verification pending - scheduled for final day of FAT.</t>
        </is>
      </c>
      <c r="G25" s="28" t="inlineStr">
        <is>
          <t>In Progress</t>
        </is>
      </c>
      <c r="H25" s="26" t="inlineStr">
        <is>
          <t>S. Iyalunaidu</t>
        </is>
      </c>
      <c r="I25" s="24" t="inlineStr">
        <is>
          <t>2026-08-14</t>
        </is>
      </c>
      <c r="J25" s="25" t="inlineStr">
        <is>
          <t>PDS-ESD-2.0</t>
        </is>
      </c>
    </row>
    <row r="26">
      <c r="A26" s="8" t="inlineStr">
        <is>
          <t>TC-FUN-009</t>
        </is>
      </c>
      <c r="B26" s="29" t="n"/>
      <c r="C26" s="30" t="n"/>
      <c r="D26" s="31" t="n"/>
      <c r="E26" s="31" t="n"/>
      <c r="F26" s="31" t="n"/>
      <c r="G26" s="32" t="n"/>
      <c r="H26" s="31" t="n"/>
      <c r="I26" s="32" t="n"/>
      <c r="J26" s="31" t="n"/>
    </row>
    <row r="27">
      <c r="A27" s="24" t="inlineStr">
        <is>
          <t>TC-FUN-010</t>
        </is>
      </c>
      <c r="B27" s="33" t="n"/>
      <c r="C27" s="34" t="n"/>
      <c r="D27" s="31" t="n"/>
      <c r="E27" s="31" t="n"/>
      <c r="F27" s="31" t="n"/>
      <c r="G27" s="32" t="n"/>
      <c r="H27" s="31" t="n"/>
      <c r="I27" s="32" t="n"/>
      <c r="J27" s="31" t="n"/>
    </row>
    <row r="28">
      <c r="A28" s="8" t="inlineStr">
        <is>
          <t>TC-FUN-011</t>
        </is>
      </c>
      <c r="B28" s="29" t="n"/>
      <c r="C28" s="30" t="n"/>
      <c r="D28" s="31" t="n"/>
      <c r="E28" s="31" t="n"/>
      <c r="F28" s="31" t="n"/>
      <c r="G28" s="32" t="n"/>
      <c r="H28" s="31" t="n"/>
      <c r="I28" s="32" t="n"/>
      <c r="J28" s="31" t="n"/>
    </row>
    <row r="29">
      <c r="A29" s="24" t="inlineStr">
        <is>
          <t>TC-FUN-012</t>
        </is>
      </c>
      <c r="B29" s="33" t="n"/>
      <c r="C29" s="34" t="n"/>
      <c r="D29" s="31" t="n"/>
      <c r="E29" s="31" t="n"/>
      <c r="F29" s="31" t="n"/>
      <c r="G29" s="32" t="n"/>
      <c r="H29" s="31" t="n"/>
      <c r="I29" s="32" t="n"/>
      <c r="J29" s="31" t="n"/>
    </row>
    <row r="30">
      <c r="A30" s="8" t="inlineStr">
        <is>
          <t>TC-FUN-013</t>
        </is>
      </c>
      <c r="B30" s="29" t="n"/>
      <c r="C30" s="30" t="n"/>
      <c r="D30" s="31" t="n"/>
      <c r="E30" s="31" t="n"/>
      <c r="F30" s="31" t="n"/>
      <c r="G30" s="32" t="n"/>
      <c r="H30" s="31" t="n"/>
      <c r="I30" s="32" t="n"/>
      <c r="J30" s="31" t="n"/>
    </row>
    <row r="31">
      <c r="A31" s="24" t="inlineStr">
        <is>
          <t>TC-FUN-014</t>
        </is>
      </c>
      <c r="B31" s="33" t="n"/>
      <c r="C31" s="34" t="n"/>
      <c r="D31" s="31" t="n"/>
      <c r="E31" s="31" t="n"/>
      <c r="F31" s="31" t="n"/>
      <c r="G31" s="32" t="n"/>
      <c r="H31" s="31" t="n"/>
      <c r="I31" s="32" t="n"/>
      <c r="J31" s="31" t="n"/>
    </row>
    <row r="32">
      <c r="A32" s="8" t="inlineStr">
        <is>
          <t>TC-FUN-015</t>
        </is>
      </c>
      <c r="B32" s="29" t="n"/>
      <c r="C32" s="30" t="n"/>
      <c r="D32" s="31" t="n"/>
      <c r="E32" s="31" t="n"/>
      <c r="F32" s="31" t="n"/>
      <c r="G32" s="32" t="n"/>
      <c r="H32" s="31" t="n"/>
      <c r="I32" s="32" t="n"/>
      <c r="J32" s="31" t="n"/>
    </row>
    <row r="33">
      <c r="A33" s="24" t="inlineStr">
        <is>
          <t>TC-FUN-016</t>
        </is>
      </c>
      <c r="B33" s="33" t="n"/>
      <c r="C33" s="34" t="n"/>
      <c r="D33" s="31" t="n"/>
      <c r="E33" s="31" t="n"/>
      <c r="F33" s="31" t="n"/>
      <c r="G33" s="32" t="n"/>
      <c r="H33" s="31" t="n"/>
      <c r="I33" s="32" t="n"/>
      <c r="J33" s="31" t="n"/>
    </row>
    <row r="34">
      <c r="A34" s="8" t="inlineStr">
        <is>
          <t>TC-FUN-017</t>
        </is>
      </c>
      <c r="B34" s="29" t="n"/>
      <c r="C34" s="30" t="n"/>
      <c r="D34" s="31" t="n"/>
      <c r="E34" s="31" t="n"/>
      <c r="F34" s="31" t="n"/>
      <c r="G34" s="32" t="n"/>
      <c r="H34" s="31" t="n"/>
      <c r="I34" s="32" t="n"/>
      <c r="J34" s="31" t="n"/>
    </row>
    <row r="35">
      <c r="A35" s="24" t="inlineStr">
        <is>
          <t>TC-FUN-018</t>
        </is>
      </c>
      <c r="B35" s="33" t="n"/>
      <c r="C35" s="34" t="n"/>
      <c r="D35" s="31" t="n"/>
      <c r="E35" s="31" t="n"/>
      <c r="F35" s="31" t="n"/>
      <c r="G35" s="32" t="n"/>
      <c r="H35" s="31" t="n"/>
      <c r="I35" s="32" t="n"/>
      <c r="J35" s="31" t="n"/>
    </row>
    <row r="36">
      <c r="A36" s="8" t="inlineStr">
        <is>
          <t>TC-FUN-019</t>
        </is>
      </c>
      <c r="B36" s="29" t="n"/>
      <c r="C36" s="30" t="n"/>
      <c r="D36" s="31" t="n"/>
      <c r="E36" s="31" t="n"/>
      <c r="F36" s="31" t="n"/>
      <c r="G36" s="32" t="n"/>
      <c r="H36" s="31" t="n"/>
      <c r="I36" s="32" t="n"/>
      <c r="J36" s="31" t="n"/>
    </row>
    <row r="37">
      <c r="A37" s="24" t="inlineStr">
        <is>
          <t>TC-FUN-020</t>
        </is>
      </c>
      <c r="B37" s="33" t="n"/>
      <c r="C37" s="34" t="n"/>
      <c r="D37" s="31" t="n"/>
      <c r="E37" s="31" t="n"/>
      <c r="F37" s="31" t="n"/>
      <c r="G37" s="32" t="n"/>
      <c r="H37" s="31" t="n"/>
      <c r="I37" s="32" t="n"/>
      <c r="J37" s="31" t="n"/>
    </row>
  </sheetData>
  <mergeCells count="10">
    <mergeCell ref="J5:L5"/>
    <mergeCell ref="D5:F5"/>
    <mergeCell ref="A5:C5"/>
    <mergeCell ref="G5:I5"/>
    <mergeCell ref="D4:F4"/>
    <mergeCell ref="M4:O4"/>
    <mergeCell ref="M5:O5"/>
    <mergeCell ref="G4:I4"/>
    <mergeCell ref="J4:L4"/>
    <mergeCell ref="A4:C4"/>
  </mergeCells>
  <dataValidations count="1">
    <dataValidation sqref="G8:G37" showDropDown="0" showInputMessage="0" showErrorMessage="0" allowBlank="1" errorTitle="Invalid Status" error="Your entry is not in the list" promptTitle="Select Status" prompt="Please select a status from the list" type="list">
      <formula1>"Passed,Failed,In Progress,Blocked,Not Started"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Q23"/>
  <sheetViews>
    <sheetView showGridLines="0" workbookViewId="0">
      <pane ySplit="8" topLeftCell="A9" activePane="bottomLeft" state="frozen"/>
      <selection pane="bottomLeft" activeCell="A1" sqref="A1"/>
    </sheetView>
  </sheetViews>
  <sheetFormatPr baseColWidth="8" defaultRowHeight="15"/>
  <cols>
    <col width="12" customWidth="1" min="1" max="1"/>
    <col width="15" customWidth="1" min="2" max="2"/>
    <col width="45" customWidth="1" min="3" max="3"/>
    <col width="22" customWidth="1" min="4" max="4"/>
    <col width="15" customWidth="1" min="5" max="5"/>
    <col width="22" customWidth="1" min="6" max="6"/>
    <col width="12" customWidth="1" min="7" max="7"/>
    <col width="15" customWidth="1" min="8" max="8"/>
    <col width="22" customWidth="1" min="9" max="9"/>
    <col width="15" customWidth="1" min="10" max="10"/>
    <col width="15" customWidth="1" min="11" max="11"/>
    <col width="25" customWidth="1" min="12" max="12"/>
    <col width="40" customWidth="1" min="13" max="13"/>
    <col width="14" customWidth="1" min="14" max="14"/>
    <col width="18" customWidth="1" min="15" max="15"/>
    <col width="15" customWidth="1" min="16" max="16"/>
    <col width="15" customWidth="1" min="17" max="17"/>
  </cols>
  <sheetData>
    <row r="1" ht="25" customHeight="1">
      <c r="A1" s="53" t="inlineStr">
        <is>
          <t>IEC 62381 / ISA-62381 PLC Automated Test Ledger</t>
        </is>
      </c>
    </row>
    <row r="2" ht="18" customHeight="1">
      <c r="A2" s="54" t="inlineStr">
        <is>
          <t>Scope: Clause 5.2 / Annex A.3 - PLC Tester Automated Assertion-Based Functional Tests (Standard Compliance: IEC 62381:2024 / ISA-62381-2026)</t>
        </is>
      </c>
    </row>
    <row r="4" ht="20" customHeight="1">
      <c r="A4" s="55" t="inlineStr">
        <is>
          <t>SYSTEM CONFIGURATION BASELINE (CONFIGURATION CONTROL)</t>
        </is>
      </c>
      <c r="F4" s="55" t="inlineStr">
        <is>
          <t>TEST EXECUTION STATS (DYNAMIC KPIs)</t>
        </is>
      </c>
    </row>
    <row r="5" ht="18" customHeight="1">
      <c r="A5" s="56" t="inlineStr">
        <is>
          <t>PLC CPU Node ID:</t>
        </is>
      </c>
      <c r="B5" s="57" t="inlineStr">
        <is>
          <t>PLC-01-CV_CTRL</t>
        </is>
      </c>
      <c r="C5" s="56" t="inlineStr">
        <is>
          <t>Application Checksum (SHA-256):</t>
        </is>
      </c>
      <c r="D5" s="57" t="inlineStr">
        <is>
          <t>0x8F3D11A7B2C9</t>
        </is>
      </c>
      <c r="E5" s="56" t="inlineStr">
        <is>
          <t>Network Load Status:</t>
        </is>
      </c>
      <c r="F5" s="58" t="inlineStr">
        <is>
          <t>TOTAL PLC TESTS</t>
        </is>
      </c>
      <c r="G5" s="58" t="inlineStr">
        <is>
          <t>PASSED</t>
        </is>
      </c>
      <c r="H5" s="58" t="inlineStr">
        <is>
          <t>FAILED</t>
        </is>
      </c>
      <c r="I5" s="58" t="inlineStr">
        <is>
          <t>PASS RATE</t>
        </is>
      </c>
    </row>
    <row r="6" ht="22" customHeight="1">
      <c r="A6" s="56" t="inlineStr">
        <is>
          <t>Firmware Revision:</t>
        </is>
      </c>
      <c r="B6" s="57" t="inlineStr">
        <is>
          <t>v21.05.12</t>
        </is>
      </c>
      <c r="C6" s="56" t="inlineStr">
        <is>
          <t>Tag Database Version:</t>
        </is>
      </c>
      <c r="D6" s="57" t="inlineStr">
        <is>
          <t>DB-Build-2026-v1.4</t>
        </is>
      </c>
      <c r="E6" s="57" t="inlineStr">
        <is>
          <t>Stress Test (FIT Mode)</t>
        </is>
      </c>
      <c r="F6" s="59">
        <f>COUNTA(A9:A23)</f>
        <v/>
      </c>
      <c r="G6" s="59">
        <f>COUNTIF(N9:N23, "Pass")</f>
        <v/>
      </c>
      <c r="H6" s="59">
        <f>COUNTIF(N9:N23, "Fail")</f>
        <v/>
      </c>
      <c r="I6" s="60">
        <f>IFERROR(G6/F6, 0)</f>
        <v/>
      </c>
    </row>
    <row r="8" ht="26" customHeight="1">
      <c r="A8" s="61" t="inlineStr">
        <is>
          <t>Test ID</t>
        </is>
      </c>
      <c r="B8" s="61" t="inlineStr">
        <is>
          <t>Design Ref</t>
        </is>
      </c>
      <c r="C8" s="61" t="inlineStr">
        <is>
          <t>Test Scenario &amp; Behavioral Description</t>
        </is>
      </c>
      <c r="D8" s="61" t="inlineStr">
        <is>
          <t>Pre-Condition Tag</t>
        </is>
      </c>
      <c r="E8" s="61" t="inlineStr">
        <is>
          <t>Pre-Condition Val</t>
        </is>
      </c>
      <c r="F8" s="61" t="inlineStr">
        <is>
          <t>Trigger Tag</t>
        </is>
      </c>
      <c r="G8" s="61" t="inlineStr">
        <is>
          <t>Trigger Val</t>
        </is>
      </c>
      <c r="H8" s="61" t="inlineStr">
        <is>
          <t>Wait Time (ms)</t>
        </is>
      </c>
      <c r="I8" s="61" t="inlineStr">
        <is>
          <t>Expected Tag</t>
        </is>
      </c>
      <c r="J8" s="61" t="inlineStr">
        <is>
          <t>Expected Val</t>
        </is>
      </c>
      <c r="K8" s="61" t="inlineStr">
        <is>
          <t>Analog Tolerance</t>
        </is>
      </c>
      <c r="L8" s="61" t="inlineStr">
        <is>
          <t>Fail-Safe State</t>
        </is>
      </c>
      <c r="M8" s="61" t="inlineStr">
        <is>
          <t>Actual Observed Response</t>
        </is>
      </c>
      <c r="N8" s="61" t="inlineStr">
        <is>
          <t>Status</t>
        </is>
      </c>
      <c r="O8" s="61" t="inlineStr">
        <is>
          <t>Auditor</t>
        </is>
      </c>
      <c r="P8" s="61" t="inlineStr">
        <is>
          <t>Execution Date</t>
        </is>
      </c>
      <c r="Q8" s="61" t="inlineStr">
        <is>
          <t>Punch List Ref</t>
        </is>
      </c>
    </row>
    <row r="9" ht="22" customHeight="1">
      <c r="A9" s="62" t="inlineStr">
        <is>
          <t>TC-001</t>
        </is>
      </c>
      <c r="B9" s="63" t="inlineStr">
        <is>
          <t>URS Clause 4.2.1</t>
        </is>
      </c>
      <c r="C9" s="64" t="inlineStr">
        <is>
          <t>Test Blocked Chute 2s Delay (Conveyor running, chute switches to blocked. Alarm must trip after 2s delay to prevent false trips)</t>
        </is>
      </c>
      <c r="D9" s="63" t="inlineStr">
        <is>
          <t>CV001_Run_Cmd</t>
        </is>
      </c>
      <c r="E9" s="65" t="n">
        <v>1</v>
      </c>
      <c r="F9" s="63" t="inlineStr">
        <is>
          <t>CS001_Input</t>
        </is>
      </c>
      <c r="G9" s="65" t="n">
        <v>1</v>
      </c>
      <c r="H9" s="65" t="n">
        <v>2500</v>
      </c>
      <c r="I9" s="63" t="inlineStr">
        <is>
          <t>CV001_Trip_Alm</t>
        </is>
      </c>
      <c r="J9" s="65" t="n">
        <v>1</v>
      </c>
      <c r="K9" s="64" t="inlineStr">
        <is>
          <t>N/A (Digital)</t>
        </is>
      </c>
      <c r="L9" s="64" t="inlineStr">
        <is>
          <t>Conveyor Motor De-energized</t>
        </is>
      </c>
      <c r="M9" s="64" t="inlineStr">
        <is>
          <t>Alarm tripped after 2040ms. Conveyor stopped safely.</t>
        </is>
      </c>
      <c r="N9" s="63" t="inlineStr">
        <is>
          <t>Pass</t>
        </is>
      </c>
      <c r="O9" s="63" t="inlineStr">
        <is>
          <t>S. Iyalunaidu</t>
        </is>
      </c>
      <c r="P9" s="63" t="inlineStr">
        <is>
          <t>2026-08-15</t>
        </is>
      </c>
      <c r="Q9" s="63" t="inlineStr">
        <is>
          <t>N/A</t>
        </is>
      </c>
    </row>
    <row r="10" ht="22" customHeight="1">
      <c r="A10" s="66" t="inlineStr">
        <is>
          <t>TC-002</t>
        </is>
      </c>
      <c r="B10" s="67" t="inlineStr">
        <is>
          <t>URS Clause 4.2.1</t>
        </is>
      </c>
      <c r="C10" s="68" t="inlineStr">
        <is>
          <t>Test Blocked Chute False Trip (Conveyor running, transient blocked signal injected for 1s. Alarm must NOT trip)</t>
        </is>
      </c>
      <c r="D10" s="67" t="inlineStr">
        <is>
          <t>CV001_Run_Cmd</t>
        </is>
      </c>
      <c r="E10" s="69" t="n">
        <v>1</v>
      </c>
      <c r="F10" s="67" t="inlineStr">
        <is>
          <t>CS001_Input</t>
        </is>
      </c>
      <c r="G10" s="69" t="n">
        <v>1</v>
      </c>
      <c r="H10" s="69" t="n">
        <v>1000</v>
      </c>
      <c r="I10" s="67" t="inlineStr">
        <is>
          <t>CV001_Trip_Alm</t>
        </is>
      </c>
      <c r="J10" s="69" t="n">
        <v>0</v>
      </c>
      <c r="K10" s="68" t="inlineStr">
        <is>
          <t>N/A (Digital)</t>
        </is>
      </c>
      <c r="L10" s="68" t="inlineStr">
        <is>
          <t>Conveyor Continues Running</t>
        </is>
      </c>
      <c r="M10" s="68" t="inlineStr">
        <is>
          <t>Transient signal ignored, motor remained active. Correct delay validation.</t>
        </is>
      </c>
      <c r="N10" s="67" t="inlineStr">
        <is>
          <t>Pass</t>
        </is>
      </c>
      <c r="O10" s="67" t="inlineStr">
        <is>
          <t>S. Iyalunaidu</t>
        </is>
      </c>
      <c r="P10" s="67" t="inlineStr">
        <is>
          <t>2026-08-15</t>
        </is>
      </c>
      <c r="Q10" s="67" t="inlineStr">
        <is>
          <t>N/A</t>
        </is>
      </c>
    </row>
    <row r="11" ht="22" customHeight="1">
      <c r="A11" s="62" t="inlineStr">
        <is>
          <t>TC-003</t>
        </is>
      </c>
      <c r="B11" s="63" t="inlineStr">
        <is>
          <t>URS Clause 4.2.3</t>
        </is>
      </c>
      <c r="C11" s="64" t="inlineStr">
        <is>
          <t>Test Run Off 10s Delay (Conveyor run-off switch activated. Minor interlock alarm must trip after 10s delay)</t>
        </is>
      </c>
      <c r="D11" s="63" t="inlineStr">
        <is>
          <t>CV001_Run_Cmd</t>
        </is>
      </c>
      <c r="E11" s="65" t="n">
        <v>1</v>
      </c>
      <c r="F11" s="63" t="inlineStr">
        <is>
          <t>RO001_Input</t>
        </is>
      </c>
      <c r="G11" s="65" t="n">
        <v>1</v>
      </c>
      <c r="H11" s="65" t="n">
        <v>10500</v>
      </c>
      <c r="I11" s="63" t="inlineStr">
        <is>
          <t>CV001_Minor_Ilk</t>
        </is>
      </c>
      <c r="J11" s="65" t="n">
        <v>0</v>
      </c>
      <c r="K11" s="64" t="inlineStr">
        <is>
          <t>N/A (Digital)</t>
        </is>
      </c>
      <c r="L11" s="64" t="inlineStr">
        <is>
          <t>Minor interlock safety alarm active</t>
        </is>
      </c>
      <c r="M11" s="64" t="inlineStr">
        <is>
          <t>Interlock failed to activate within 10s delay. Signal read as 0. PLC logic block CV001_CTRL fails to process.</t>
        </is>
      </c>
      <c r="N11" s="63" t="inlineStr">
        <is>
          <t>Fail</t>
        </is>
      </c>
      <c r="O11" s="63" t="inlineStr">
        <is>
          <t>S. Iyalunaidu</t>
        </is>
      </c>
      <c r="P11" s="63" t="inlineStr">
        <is>
          <t>2026-08-15</t>
        </is>
      </c>
      <c r="Q11" s="63" t="inlineStr">
        <is>
          <t>PL-003</t>
        </is>
      </c>
    </row>
    <row r="12" ht="20" customHeight="1">
      <c r="A12" s="70" t="inlineStr">
        <is>
          <t>TC-04</t>
        </is>
      </c>
      <c r="B12" s="71" t="n"/>
      <c r="C12" s="72" t="n"/>
      <c r="D12" s="71" t="n"/>
      <c r="E12" s="73" t="n"/>
      <c r="F12" s="71" t="n"/>
      <c r="G12" s="73" t="n"/>
      <c r="H12" s="73" t="n"/>
      <c r="I12" s="71" t="n"/>
      <c r="J12" s="73" t="n"/>
      <c r="K12" s="72" t="n"/>
      <c r="L12" s="72" t="n"/>
      <c r="M12" s="72" t="n"/>
      <c r="N12" s="71" t="n"/>
      <c r="O12" s="71" t="n"/>
      <c r="P12" s="71" t="n"/>
      <c r="Q12" s="71" t="n"/>
    </row>
    <row r="13" ht="20" customHeight="1">
      <c r="A13" s="70" t="inlineStr">
        <is>
          <t>TC-05</t>
        </is>
      </c>
      <c r="B13" s="71" t="n"/>
      <c r="C13" s="72" t="n"/>
      <c r="D13" s="71" t="n"/>
      <c r="E13" s="73" t="n"/>
      <c r="F13" s="71" t="n"/>
      <c r="G13" s="73" t="n"/>
      <c r="H13" s="73" t="n"/>
      <c r="I13" s="71" t="n"/>
      <c r="J13" s="73" t="n"/>
      <c r="K13" s="72" t="n"/>
      <c r="L13" s="72" t="n"/>
      <c r="M13" s="72" t="n"/>
      <c r="N13" s="71" t="n"/>
      <c r="O13" s="71" t="n"/>
      <c r="P13" s="71" t="n"/>
      <c r="Q13" s="71" t="n"/>
    </row>
    <row r="14" ht="20" customHeight="1">
      <c r="A14" s="70" t="inlineStr">
        <is>
          <t>TC-06</t>
        </is>
      </c>
      <c r="B14" s="71" t="n"/>
      <c r="C14" s="72" t="n"/>
      <c r="D14" s="71" t="n"/>
      <c r="E14" s="73" t="n"/>
      <c r="F14" s="71" t="n"/>
      <c r="G14" s="73" t="n"/>
      <c r="H14" s="73" t="n"/>
      <c r="I14" s="71" t="n"/>
      <c r="J14" s="73" t="n"/>
      <c r="K14" s="72" t="n"/>
      <c r="L14" s="72" t="n"/>
      <c r="M14" s="72" t="n"/>
      <c r="N14" s="71" t="n"/>
      <c r="O14" s="71" t="n"/>
      <c r="P14" s="71" t="n"/>
      <c r="Q14" s="71" t="n"/>
    </row>
    <row r="15" ht="20" customHeight="1">
      <c r="A15" s="70" t="inlineStr">
        <is>
          <t>TC-07</t>
        </is>
      </c>
      <c r="B15" s="71" t="n"/>
      <c r="C15" s="72" t="n"/>
      <c r="D15" s="71" t="n"/>
      <c r="E15" s="73" t="n"/>
      <c r="F15" s="71" t="n"/>
      <c r="G15" s="73" t="n"/>
      <c r="H15" s="73" t="n"/>
      <c r="I15" s="71" t="n"/>
      <c r="J15" s="73" t="n"/>
      <c r="K15" s="72" t="n"/>
      <c r="L15" s="72" t="n"/>
      <c r="M15" s="72" t="n"/>
      <c r="N15" s="71" t="n"/>
      <c r="O15" s="71" t="n"/>
      <c r="P15" s="71" t="n"/>
      <c r="Q15" s="71" t="n"/>
    </row>
    <row r="16" ht="20" customHeight="1">
      <c r="A16" s="70" t="inlineStr">
        <is>
          <t>TC-08</t>
        </is>
      </c>
      <c r="B16" s="71" t="n"/>
      <c r="C16" s="72" t="n"/>
      <c r="D16" s="71" t="n"/>
      <c r="E16" s="73" t="n"/>
      <c r="F16" s="71" t="n"/>
      <c r="G16" s="73" t="n"/>
      <c r="H16" s="73" t="n"/>
      <c r="I16" s="71" t="n"/>
      <c r="J16" s="73" t="n"/>
      <c r="K16" s="72" t="n"/>
      <c r="L16" s="72" t="n"/>
      <c r="M16" s="72" t="n"/>
      <c r="N16" s="71" t="n"/>
      <c r="O16" s="71" t="n"/>
      <c r="P16" s="71" t="n"/>
      <c r="Q16" s="71" t="n"/>
    </row>
    <row r="17" ht="20" customHeight="1">
      <c r="A17" s="70" t="inlineStr">
        <is>
          <t>TC-09</t>
        </is>
      </c>
      <c r="B17" s="71" t="n"/>
      <c r="C17" s="72" t="n"/>
      <c r="D17" s="71" t="n"/>
      <c r="E17" s="73" t="n"/>
      <c r="F17" s="71" t="n"/>
      <c r="G17" s="73" t="n"/>
      <c r="H17" s="73" t="n"/>
      <c r="I17" s="71" t="n"/>
      <c r="J17" s="73" t="n"/>
      <c r="K17" s="72" t="n"/>
      <c r="L17" s="72" t="n"/>
      <c r="M17" s="72" t="n"/>
      <c r="N17" s="71" t="n"/>
      <c r="O17" s="71" t="n"/>
      <c r="P17" s="71" t="n"/>
      <c r="Q17" s="71" t="n"/>
    </row>
    <row r="18" ht="20" customHeight="1">
      <c r="A18" s="70" t="inlineStr">
        <is>
          <t>TC-010</t>
        </is>
      </c>
      <c r="B18" s="71" t="n"/>
      <c r="C18" s="72" t="n"/>
      <c r="D18" s="71" t="n"/>
      <c r="E18" s="73" t="n"/>
      <c r="F18" s="71" t="n"/>
      <c r="G18" s="73" t="n"/>
      <c r="H18" s="73" t="n"/>
      <c r="I18" s="71" t="n"/>
      <c r="J18" s="73" t="n"/>
      <c r="K18" s="72" t="n"/>
      <c r="L18" s="72" t="n"/>
      <c r="M18" s="72" t="n"/>
      <c r="N18" s="71" t="n"/>
      <c r="O18" s="71" t="n"/>
      <c r="P18" s="71" t="n"/>
      <c r="Q18" s="71" t="n"/>
    </row>
    <row r="19" ht="20" customHeight="1">
      <c r="A19" s="70" t="inlineStr">
        <is>
          <t>TC-011</t>
        </is>
      </c>
      <c r="B19" s="71" t="n"/>
      <c r="C19" s="72" t="n"/>
      <c r="D19" s="71" t="n"/>
      <c r="E19" s="73" t="n"/>
      <c r="F19" s="71" t="n"/>
      <c r="G19" s="73" t="n"/>
      <c r="H19" s="73" t="n"/>
      <c r="I19" s="71" t="n"/>
      <c r="J19" s="73" t="n"/>
      <c r="K19" s="72" t="n"/>
      <c r="L19" s="72" t="n"/>
      <c r="M19" s="72" t="n"/>
      <c r="N19" s="71" t="n"/>
      <c r="O19" s="71" t="n"/>
      <c r="P19" s="71" t="n"/>
      <c r="Q19" s="71" t="n"/>
    </row>
    <row r="20" ht="20" customHeight="1">
      <c r="A20" s="70" t="inlineStr">
        <is>
          <t>TC-012</t>
        </is>
      </c>
      <c r="B20" s="71" t="n"/>
      <c r="C20" s="72" t="n"/>
      <c r="D20" s="71" t="n"/>
      <c r="E20" s="73" t="n"/>
      <c r="F20" s="71" t="n"/>
      <c r="G20" s="73" t="n"/>
      <c r="H20" s="73" t="n"/>
      <c r="I20" s="71" t="n"/>
      <c r="J20" s="73" t="n"/>
      <c r="K20" s="72" t="n"/>
      <c r="L20" s="72" t="n"/>
      <c r="M20" s="72" t="n"/>
      <c r="N20" s="71" t="n"/>
      <c r="O20" s="71" t="n"/>
      <c r="P20" s="71" t="n"/>
      <c r="Q20" s="71" t="n"/>
    </row>
    <row r="21" ht="20" customHeight="1">
      <c r="A21" s="70" t="inlineStr">
        <is>
          <t>TC-013</t>
        </is>
      </c>
      <c r="B21" s="71" t="n"/>
      <c r="C21" s="72" t="n"/>
      <c r="D21" s="71" t="n"/>
      <c r="E21" s="73" t="n"/>
      <c r="F21" s="71" t="n"/>
      <c r="G21" s="73" t="n"/>
      <c r="H21" s="73" t="n"/>
      <c r="I21" s="71" t="n"/>
      <c r="J21" s="73" t="n"/>
      <c r="K21" s="72" t="n"/>
      <c r="L21" s="72" t="n"/>
      <c r="M21" s="72" t="n"/>
      <c r="N21" s="71" t="n"/>
      <c r="O21" s="71" t="n"/>
      <c r="P21" s="71" t="n"/>
      <c r="Q21" s="71" t="n"/>
    </row>
    <row r="22" ht="20" customHeight="1">
      <c r="A22" s="70" t="inlineStr">
        <is>
          <t>TC-014</t>
        </is>
      </c>
      <c r="B22" s="71" t="n"/>
      <c r="C22" s="72" t="n"/>
      <c r="D22" s="71" t="n"/>
      <c r="E22" s="73" t="n"/>
      <c r="F22" s="71" t="n"/>
      <c r="G22" s="73" t="n"/>
      <c r="H22" s="73" t="n"/>
      <c r="I22" s="71" t="n"/>
      <c r="J22" s="73" t="n"/>
      <c r="K22" s="72" t="n"/>
      <c r="L22" s="72" t="n"/>
      <c r="M22" s="72" t="n"/>
      <c r="N22" s="71" t="n"/>
      <c r="O22" s="71" t="n"/>
      <c r="P22" s="71" t="n"/>
      <c r="Q22" s="71" t="n"/>
    </row>
    <row r="23" ht="20" customHeight="1">
      <c r="A23" s="70" t="inlineStr">
        <is>
          <t>TC-015</t>
        </is>
      </c>
      <c r="B23" s="71" t="n"/>
      <c r="C23" s="72" t="n"/>
      <c r="D23" s="71" t="n"/>
      <c r="E23" s="73" t="n"/>
      <c r="F23" s="71" t="n"/>
      <c r="G23" s="73" t="n"/>
      <c r="H23" s="73" t="n"/>
      <c r="I23" s="71" t="n"/>
      <c r="J23" s="73" t="n"/>
      <c r="K23" s="72" t="n"/>
      <c r="L23" s="72" t="n"/>
      <c r="M23" s="72" t="n"/>
      <c r="N23" s="71" t="n"/>
      <c r="O23" s="71" t="n"/>
      <c r="P23" s="71" t="n"/>
      <c r="Q23" s="71" t="n"/>
    </row>
  </sheetData>
  <mergeCells count="4">
    <mergeCell ref="A2:Q2"/>
    <mergeCell ref="A4:D4"/>
    <mergeCell ref="A1:Q1"/>
    <mergeCell ref="F4:I4"/>
  </mergeCells>
  <conditionalFormatting sqref="N9:N23">
    <cfRule type="cellIs" priority="1" operator="equal" dxfId="0" stopIfTrue="1">
      <formula>"Pass"</formula>
    </cfRule>
    <cfRule type="cellIs" priority="2" operator="equal" dxfId="1" stopIfTrue="1">
      <formula>"Fail"</formula>
    </cfRule>
  </conditionalFormatting>
  <dataValidations count="1">
    <dataValidation sqref="N9:N23" showDropDown="0" showInputMessage="0" showErrorMessage="0" allowBlank="1" errorTitle="Invalid Status" error="Please select a status from the predefined list." promptTitle="Select Status" prompt="Choose from: Pass, Fail, In Progress, Blocked, Not Started." type="list">
      <formula1>"Pass,Fail,In Progress,Blocked,Not Started"</formula1>
    </dataValidation>
  </dataValidations>
  <pageMargins left="0.75" right="0.75" top="1" bottom="1" header="0.5" footer="0.5"/>
  <pageSetup orientation="landscape" paperSize="9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O21"/>
  <sheetViews>
    <sheetView showGridLines="0" workbookViewId="0">
      <pane ySplit="7" topLeftCell="A8" activePane="bottomLeft" state="frozen"/>
      <selection pane="bottomLeft" activeCell="A1" sqref="A1"/>
    </sheetView>
  </sheetViews>
  <sheetFormatPr baseColWidth="8" defaultRowHeight="15"/>
  <cols>
    <col width="12" customWidth="1" min="1" max="1"/>
    <col width="15" customWidth="1" min="2" max="2"/>
    <col width="55" customWidth="1" min="3" max="3"/>
    <col width="18" customWidth="1" min="4" max="4"/>
    <col width="22" customWidth="1" min="5" max="5"/>
    <col width="18" customWidth="1" min="6" max="6"/>
    <col width="15" customWidth="1" min="7" max="7"/>
    <col width="50" customWidth="1" min="8" max="8"/>
  </cols>
  <sheetData>
    <row r="1">
      <c r="A1" s="1" t="inlineStr">
        <is>
          <t>IEC 62381 / ISA-62381 Punch List Ledger</t>
        </is>
      </c>
    </row>
    <row r="2">
      <c r="A2" s="2" t="inlineStr">
        <is>
          <t>Classification: Category A - Hold-point (Must resolve before shipment); Category B - Minor (Can carry over to SAT/SIT)</t>
        </is>
      </c>
    </row>
    <row r="4">
      <c r="A4" s="14" t="inlineStr">
        <is>
          <t>TOTAL OPEN ITEMS</t>
        </is>
      </c>
      <c r="B4" s="38" t="n"/>
      <c r="C4" s="39" t="n"/>
      <c r="D4" s="14" t="inlineStr">
        <is>
          <t>CATEGORY A (HOLD)</t>
        </is>
      </c>
      <c r="E4" s="38" t="n"/>
      <c r="F4" s="39" t="n"/>
      <c r="G4" s="14" t="inlineStr">
        <is>
          <t>CATEGORY B (MINOR)</t>
        </is>
      </c>
      <c r="H4" s="38" t="n"/>
      <c r="I4" s="39" t="n"/>
      <c r="J4" s="14" t="inlineStr">
        <is>
          <t>TOTAL ITEMS</t>
        </is>
      </c>
      <c r="K4" s="38" t="n"/>
      <c r="L4" s="39" t="n"/>
      <c r="M4" s="14" t="inlineStr">
        <is>
          <t>VERIFICATION RATE</t>
        </is>
      </c>
      <c r="N4" s="38" t="n"/>
      <c r="O4" s="39" t="n"/>
    </row>
    <row r="5">
      <c r="A5" s="16">
        <f>COUNTIF(G8:G25, "Open") + COUNTIF(G8:G25, "In Progress")</f>
        <v/>
      </c>
      <c r="B5" s="38" t="n"/>
      <c r="C5" s="39" t="n"/>
      <c r="D5" s="16">
        <f>COUNTIFS(D8:D25, "A - Hold-point", G8:G25, "&lt;&gt;Closed")</f>
        <v/>
      </c>
      <c r="E5" s="38" t="n"/>
      <c r="F5" s="39" t="n"/>
      <c r="G5" s="16">
        <f>COUNTIFS(D8:D25, "B - Minor", G8:G25, "&lt;&gt;Closed")</f>
        <v/>
      </c>
      <c r="H5" s="38" t="n"/>
      <c r="I5" s="39" t="n"/>
      <c r="J5" s="16">
        <f>COUNTA(A8:A25)</f>
        <v/>
      </c>
      <c r="K5" s="38" t="n"/>
      <c r="L5" s="39" t="n"/>
      <c r="M5" s="20">
        <f>IFERROR(COUNTIF(G8:G25, "Closed")/COUNTA(A8:A25), 0)</f>
        <v/>
      </c>
      <c r="N5" s="38" t="n"/>
      <c r="O5" s="39" t="n"/>
    </row>
    <row r="7">
      <c r="A7" s="21" t="inlineStr">
        <is>
          <t>Punch ID</t>
        </is>
      </c>
      <c r="B7" s="21" t="inlineStr">
        <is>
          <t>Checklist Ref</t>
        </is>
      </c>
      <c r="C7" s="21" t="inlineStr">
        <is>
          <t>Non-Conformance Description</t>
        </is>
      </c>
      <c r="D7" s="21" t="inlineStr">
        <is>
          <t>Severity Class</t>
        </is>
      </c>
      <c r="E7" s="21" t="inlineStr">
        <is>
          <t>Assigned Owner</t>
        </is>
      </c>
      <c r="F7" s="21" t="inlineStr">
        <is>
          <t>Target Close Date</t>
        </is>
      </c>
      <c r="G7" s="21" t="inlineStr">
        <is>
          <t>Status</t>
        </is>
      </c>
      <c r="H7" s="21" t="inlineStr">
        <is>
          <t>Resolution &amp; Verification Details</t>
        </is>
      </c>
    </row>
    <row r="8">
      <c r="A8" s="8" t="inlineStr">
        <is>
          <t>PL-001</t>
        </is>
      </c>
      <c r="B8" s="8" t="inlineStr">
        <is>
          <t>TC-FUN-004</t>
        </is>
      </c>
      <c r="C8" s="6" t="inlineStr">
        <is>
          <t>High-priority critical analog alarm triggered on HMI, but the physical control room audible horn was delayed by 4 seconds (Standard target: instant horn trigger).</t>
        </is>
      </c>
      <c r="D8" s="35" t="inlineStr">
        <is>
          <t>A - Hold-point</t>
        </is>
      </c>
      <c r="E8" s="6" t="inlineStr">
        <is>
          <t>Automation Vendor</t>
        </is>
      </c>
      <c r="F8" s="8" t="inlineStr">
        <is>
          <t>2026-08-13</t>
        </is>
      </c>
      <c r="G8" s="28" t="inlineStr">
        <is>
          <t>In Progress</t>
        </is>
      </c>
      <c r="H8" s="6" t="inlineStr">
        <is>
          <t>Vendor team analyzing Horn relay and block logic timing. Fixed delay settings; pending final re-test.</t>
        </is>
      </c>
    </row>
    <row r="9">
      <c r="A9" s="24" t="inlineStr">
        <is>
          <t>PL-002</t>
        </is>
      </c>
      <c r="B9" s="24" t="inlineStr">
        <is>
          <t>TC-FUN-007</t>
        </is>
      </c>
      <c r="C9" s="25" t="inlineStr">
        <is>
          <t>Hot-standby CPU controller switchover completed but took 1.2 seconds, exceeding the 500ms target during primary power interruption simulation.</t>
        </is>
      </c>
      <c r="D9" s="36" t="inlineStr">
        <is>
          <t>A - Hold-point</t>
        </is>
      </c>
      <c r="E9" s="25" t="inlineStr">
        <is>
          <t>CPU OEM Specialist</t>
        </is>
      </c>
      <c r="F9" s="24" t="inlineStr">
        <is>
          <t>2026-08-14</t>
        </is>
      </c>
      <c r="G9" s="27" t="inlineStr">
        <is>
          <t>Open</t>
        </is>
      </c>
      <c r="H9" s="25" t="inlineStr">
        <is>
          <t>Analyzing redundant network packet polling interval settings to speed up synchronization.</t>
        </is>
      </c>
    </row>
    <row r="10">
      <c r="A10" s="8" t="inlineStr">
        <is>
          <t>PL-003</t>
        </is>
      </c>
      <c r="B10" s="71" t="inlineStr">
        <is>
          <t>TC-003</t>
        </is>
      </c>
      <c r="C10" s="72" t="inlineStr">
        <is>
          <t>Minor conveyor run-off interlock (CV001_Minor_Ilk) failed to activate after the 10-second timer delay had elapsed during dynamic conveyor logic testing. Value remained at 0.</t>
        </is>
      </c>
      <c r="D10" s="71" t="inlineStr">
        <is>
          <t>B - Minor</t>
        </is>
      </c>
      <c r="E10" s="72" t="inlineStr">
        <is>
          <t>PLC Application Programmer</t>
        </is>
      </c>
      <c r="F10" s="71" t="inlineStr">
        <is>
          <t>2026-08-18</t>
        </is>
      </c>
      <c r="G10" s="71" t="inlineStr">
        <is>
          <t>Open</t>
        </is>
      </c>
      <c r="H10" s="72" t="inlineStr">
        <is>
          <t>Assigned to application programming team to audit the timer accumulators and internal interlock permissive logic in block CV001_CTRL.</t>
        </is>
      </c>
    </row>
    <row r="11">
      <c r="A11" s="24" t="inlineStr">
        <is>
          <t>PL-004</t>
        </is>
      </c>
      <c r="B11" s="32" t="n"/>
      <c r="C11" s="31" t="n"/>
      <c r="D11" s="32" t="n"/>
      <c r="E11" s="31" t="n"/>
      <c r="F11" s="32" t="n"/>
      <c r="G11" s="32" t="n"/>
      <c r="H11" s="31" t="n"/>
    </row>
    <row r="12">
      <c r="A12" s="8" t="inlineStr">
        <is>
          <t>PL-005</t>
        </is>
      </c>
      <c r="B12" s="32" t="n"/>
      <c r="C12" s="31" t="n"/>
      <c r="D12" s="32" t="n"/>
      <c r="E12" s="31" t="n"/>
      <c r="F12" s="32" t="n"/>
      <c r="G12" s="32" t="n"/>
      <c r="H12" s="31" t="n"/>
    </row>
    <row r="13">
      <c r="A13" s="24" t="inlineStr">
        <is>
          <t>PL-006</t>
        </is>
      </c>
      <c r="B13" s="32" t="n"/>
      <c r="C13" s="31" t="n"/>
      <c r="D13" s="32" t="n"/>
      <c r="E13" s="31" t="n"/>
      <c r="F13" s="32" t="n"/>
      <c r="G13" s="32" t="n"/>
      <c r="H13" s="31" t="n"/>
    </row>
    <row r="14">
      <c r="A14" s="8" t="inlineStr">
        <is>
          <t>PL-007</t>
        </is>
      </c>
      <c r="B14" s="32" t="n"/>
      <c r="C14" s="31" t="n"/>
      <c r="D14" s="32" t="n"/>
      <c r="E14" s="31" t="n"/>
      <c r="F14" s="32" t="n"/>
      <c r="G14" s="32" t="n"/>
      <c r="H14" s="31" t="n"/>
    </row>
    <row r="15">
      <c r="A15" s="24" t="inlineStr">
        <is>
          <t>PL-008</t>
        </is>
      </c>
      <c r="B15" s="32" t="n"/>
      <c r="C15" s="31" t="n"/>
      <c r="D15" s="32" t="n"/>
      <c r="E15" s="31" t="n"/>
      <c r="F15" s="32" t="n"/>
      <c r="G15" s="32" t="n"/>
      <c r="H15" s="31" t="n"/>
    </row>
    <row r="16">
      <c r="A16" s="8" t="inlineStr">
        <is>
          <t>PL-009</t>
        </is>
      </c>
      <c r="B16" s="32" t="n"/>
      <c r="C16" s="31" t="n"/>
      <c r="D16" s="32" t="n"/>
      <c r="E16" s="31" t="n"/>
      <c r="F16" s="32" t="n"/>
      <c r="G16" s="32" t="n"/>
      <c r="H16" s="31" t="n"/>
    </row>
    <row r="17">
      <c r="A17" s="24" t="inlineStr">
        <is>
          <t>PL-010</t>
        </is>
      </c>
      <c r="B17" s="32" t="n"/>
      <c r="C17" s="31" t="n"/>
      <c r="D17" s="32" t="n"/>
      <c r="E17" s="31" t="n"/>
      <c r="F17" s="32" t="n"/>
      <c r="G17" s="32" t="n"/>
      <c r="H17" s="31" t="n"/>
    </row>
    <row r="18">
      <c r="A18" s="8" t="inlineStr">
        <is>
          <t>PL-011</t>
        </is>
      </c>
      <c r="B18" s="32" t="n"/>
      <c r="C18" s="31" t="n"/>
      <c r="D18" s="32" t="n"/>
      <c r="E18" s="31" t="n"/>
      <c r="F18" s="32" t="n"/>
      <c r="G18" s="32" t="n"/>
      <c r="H18" s="31" t="n"/>
    </row>
    <row r="19">
      <c r="A19" s="24" t="inlineStr">
        <is>
          <t>PL-012</t>
        </is>
      </c>
      <c r="B19" s="32" t="n"/>
      <c r="C19" s="31" t="n"/>
      <c r="D19" s="32" t="n"/>
      <c r="E19" s="31" t="n"/>
      <c r="F19" s="32" t="n"/>
      <c r="G19" s="32" t="n"/>
      <c r="H19" s="31" t="n"/>
    </row>
    <row r="20">
      <c r="A20" s="8" t="inlineStr">
        <is>
          <t>PL-013</t>
        </is>
      </c>
      <c r="B20" s="32" t="n"/>
      <c r="C20" s="31" t="n"/>
      <c r="D20" s="32" t="n"/>
      <c r="E20" s="31" t="n"/>
      <c r="F20" s="32" t="n"/>
      <c r="G20" s="32" t="n"/>
      <c r="H20" s="31" t="n"/>
    </row>
    <row r="21">
      <c r="A21" s="24" t="inlineStr">
        <is>
          <t>PL-014</t>
        </is>
      </c>
      <c r="B21" s="32" t="n"/>
      <c r="C21" s="31" t="n"/>
      <c r="D21" s="32" t="n"/>
      <c r="E21" s="31" t="n"/>
      <c r="F21" s="32" t="n"/>
      <c r="G21" s="32" t="n"/>
      <c r="H21" s="31" t="n"/>
    </row>
  </sheetData>
  <mergeCells count="10">
    <mergeCell ref="J5:L5"/>
    <mergeCell ref="D5:F5"/>
    <mergeCell ref="A5:C5"/>
    <mergeCell ref="G5:I5"/>
    <mergeCell ref="D4:F4"/>
    <mergeCell ref="M4:O4"/>
    <mergeCell ref="M5:O5"/>
    <mergeCell ref="G4:I4"/>
    <mergeCell ref="J4:L4"/>
    <mergeCell ref="A4:C4"/>
  </mergeCells>
  <dataValidations count="2">
    <dataValidation sqref="D8:D21" showDropDown="0" showInputMessage="0" showErrorMessage="0" allowBlank="1" errorTitle="Invalid Severity" error="Must select A - Hold-point or B - Minor" type="list">
      <formula1>"A - Hold-point,B - Minor"</formula1>
    </dataValidation>
    <dataValidation sqref="G8:G21" showDropDown="0" showInputMessage="0" showErrorMessage="0" allowBlank="1" errorTitle="Invalid Status" error="Select Status from the list" type="list">
      <formula1>"Open,In Progress,Verified,Closed"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2026-08-15T06:27:23Z</dcterms:created>
  <dcterms:modified xmlns:dcterms="http://purl.org/dc/terms/" xmlns:xsi="http://www.w3.org/2001/XMLSchema-instance" xsi:type="dcterms:W3CDTF">2026-08-16T06:24:30Z</dcterms:modified>
</cp:coreProperties>
</file>